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1455" windowWidth="14730" windowHeight="7545"/>
  </bookViews>
  <sheets>
    <sheet name="Data and Charts" sheetId="3" r:id="rId1"/>
  </sheets>
  <calcPr calcId="125725"/>
</workbook>
</file>

<file path=xl/calcChain.xml><?xml version="1.0" encoding="utf-8"?>
<calcChain xmlns="http://schemas.openxmlformats.org/spreadsheetml/2006/main">
  <c r="O52" i="3"/>
  <c r="R51"/>
  <c r="P51"/>
  <c r="T52"/>
  <c r="S52"/>
  <c r="R52"/>
  <c r="Q52"/>
  <c r="P52"/>
  <c r="N52"/>
  <c r="M52"/>
  <c r="L52"/>
  <c r="J52"/>
  <c r="H52"/>
  <c r="G52"/>
  <c r="F52"/>
  <c r="D52"/>
  <c r="J51"/>
  <c r="I52"/>
  <c r="D51"/>
  <c r="C52"/>
  <c r="N51"/>
  <c r="M51" s="1"/>
  <c r="L51"/>
  <c r="K52"/>
  <c r="H51"/>
  <c r="G51" s="1"/>
  <c r="F51"/>
  <c r="E52"/>
  <c r="J50"/>
  <c r="D50"/>
  <c r="H50"/>
  <c r="G50" s="1"/>
  <c r="N50"/>
  <c r="M50"/>
  <c r="L50"/>
  <c r="F50"/>
  <c r="S50"/>
  <c r="R50"/>
  <c r="P50"/>
  <c r="T50"/>
  <c r="R49"/>
  <c r="T49"/>
  <c r="S49"/>
  <c r="P49"/>
  <c r="N49"/>
  <c r="M49"/>
  <c r="L49"/>
  <c r="J49"/>
  <c r="H49"/>
  <c r="G49"/>
  <c r="F49"/>
  <c r="D49"/>
  <c r="R48"/>
  <c r="P48"/>
  <c r="L48"/>
  <c r="J48"/>
  <c r="F48"/>
  <c r="G48"/>
  <c r="D48"/>
  <c r="T48"/>
  <c r="S48"/>
  <c r="N48"/>
  <c r="M48"/>
  <c r="H48"/>
  <c r="D6"/>
  <c r="D7"/>
  <c r="D8"/>
  <c r="H8"/>
  <c r="G8"/>
  <c r="D9"/>
  <c r="H9"/>
  <c r="G9"/>
  <c r="D10"/>
  <c r="H10"/>
  <c r="G10"/>
  <c r="D11"/>
  <c r="D12"/>
  <c r="H12"/>
  <c r="G12"/>
  <c r="D13"/>
  <c r="D14"/>
  <c r="H14"/>
  <c r="G14"/>
  <c r="D15"/>
  <c r="D16"/>
  <c r="H16"/>
  <c r="G16"/>
  <c r="D17"/>
  <c r="D18"/>
  <c r="D19"/>
  <c r="D20"/>
  <c r="H20"/>
  <c r="G20"/>
  <c r="D21"/>
  <c r="D22"/>
  <c r="H22"/>
  <c r="G22"/>
  <c r="D23"/>
  <c r="H23"/>
  <c r="G23"/>
  <c r="D24"/>
  <c r="H24"/>
  <c r="G24"/>
  <c r="D25"/>
  <c r="D26"/>
  <c r="D27"/>
  <c r="D28"/>
  <c r="H28"/>
  <c r="G28"/>
  <c r="D29"/>
  <c r="H29"/>
  <c r="G29"/>
  <c r="D30"/>
  <c r="H30"/>
  <c r="G30"/>
  <c r="D31"/>
  <c r="D32"/>
  <c r="H32"/>
  <c r="G32"/>
  <c r="D33"/>
  <c r="D34"/>
  <c r="D35"/>
  <c r="H35"/>
  <c r="G35"/>
  <c r="D36"/>
  <c r="H36"/>
  <c r="G36"/>
  <c r="D37"/>
  <c r="D38"/>
  <c r="H38"/>
  <c r="G38"/>
  <c r="D39"/>
  <c r="D40"/>
  <c r="H40"/>
  <c r="G40"/>
  <c r="D41"/>
  <c r="H41"/>
  <c r="G41"/>
  <c r="D42"/>
  <c r="H42"/>
  <c r="G42"/>
  <c r="D43"/>
  <c r="D44"/>
  <c r="H44"/>
  <c r="G44"/>
  <c r="D45"/>
  <c r="D46"/>
  <c r="H46"/>
  <c r="G46"/>
  <c r="D47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H5"/>
  <c r="G5"/>
  <c r="H7"/>
  <c r="G7"/>
  <c r="H11"/>
  <c r="G11"/>
  <c r="H13"/>
  <c r="G13"/>
  <c r="H15"/>
  <c r="G15"/>
  <c r="H17"/>
  <c r="G17"/>
  <c r="H18"/>
  <c r="G18"/>
  <c r="H19"/>
  <c r="G19"/>
  <c r="H21"/>
  <c r="G21"/>
  <c r="H25"/>
  <c r="G25"/>
  <c r="H26"/>
  <c r="G26"/>
  <c r="H27"/>
  <c r="G27"/>
  <c r="H31"/>
  <c r="G31"/>
  <c r="H33"/>
  <c r="G33"/>
  <c r="H34"/>
  <c r="G34"/>
  <c r="H37"/>
  <c r="G37"/>
  <c r="H39"/>
  <c r="G39"/>
  <c r="H43"/>
  <c r="G43"/>
  <c r="H45"/>
  <c r="G45"/>
  <c r="G47"/>
  <c r="J6"/>
  <c r="J7"/>
  <c r="N7"/>
  <c r="M7"/>
  <c r="J8"/>
  <c r="N8"/>
  <c r="M8"/>
  <c r="J9"/>
  <c r="J10"/>
  <c r="J11"/>
  <c r="N11"/>
  <c r="M11"/>
  <c r="J12"/>
  <c r="N12"/>
  <c r="M12"/>
  <c r="J13"/>
  <c r="J14"/>
  <c r="N14"/>
  <c r="M14"/>
  <c r="J15"/>
  <c r="N15"/>
  <c r="M15"/>
  <c r="J16"/>
  <c r="N16"/>
  <c r="M16"/>
  <c r="J17"/>
  <c r="J18"/>
  <c r="J19"/>
  <c r="N19"/>
  <c r="M19"/>
  <c r="J20"/>
  <c r="N20"/>
  <c r="M20"/>
  <c r="J21"/>
  <c r="N21"/>
  <c r="M21"/>
  <c r="J22"/>
  <c r="N22"/>
  <c r="M22"/>
  <c r="J23"/>
  <c r="J24"/>
  <c r="N24"/>
  <c r="M24"/>
  <c r="J25"/>
  <c r="J26"/>
  <c r="J27"/>
  <c r="N27"/>
  <c r="M27"/>
  <c r="J28"/>
  <c r="N28"/>
  <c r="M28"/>
  <c r="J29"/>
  <c r="N29"/>
  <c r="M29"/>
  <c r="J30"/>
  <c r="J31"/>
  <c r="J32"/>
  <c r="N32"/>
  <c r="M32"/>
  <c r="J33"/>
  <c r="J34"/>
  <c r="J35"/>
  <c r="N35"/>
  <c r="M35"/>
  <c r="J36"/>
  <c r="N36"/>
  <c r="M36"/>
  <c r="J37"/>
  <c r="J38"/>
  <c r="J39"/>
  <c r="N39"/>
  <c r="M39"/>
  <c r="J40"/>
  <c r="N40"/>
  <c r="M40"/>
  <c r="J41"/>
  <c r="J42"/>
  <c r="J43"/>
  <c r="N43"/>
  <c r="M43"/>
  <c r="J44"/>
  <c r="N44"/>
  <c r="M44"/>
  <c r="J45"/>
  <c r="J46"/>
  <c r="N46"/>
  <c r="M46"/>
  <c r="J47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N5"/>
  <c r="M5"/>
  <c r="N6"/>
  <c r="N9"/>
  <c r="M9"/>
  <c r="N10"/>
  <c r="M10"/>
  <c r="N13"/>
  <c r="M13"/>
  <c r="N17"/>
  <c r="M17"/>
  <c r="N18"/>
  <c r="M18"/>
  <c r="N23"/>
  <c r="M23"/>
  <c r="N25"/>
  <c r="M25"/>
  <c r="N26"/>
  <c r="M26"/>
  <c r="N30"/>
  <c r="M30"/>
  <c r="N31"/>
  <c r="M31"/>
  <c r="N33"/>
  <c r="M33"/>
  <c r="N34"/>
  <c r="M34"/>
  <c r="N37"/>
  <c r="M37"/>
  <c r="N38"/>
  <c r="M38"/>
  <c r="N41"/>
  <c r="M41"/>
  <c r="N42"/>
  <c r="M42"/>
  <c r="N45"/>
  <c r="M45"/>
  <c r="N47"/>
  <c r="M47"/>
  <c r="P6"/>
  <c r="T6"/>
  <c r="S6"/>
  <c r="P7"/>
  <c r="P8"/>
  <c r="T8"/>
  <c r="S8"/>
  <c r="P9"/>
  <c r="P10"/>
  <c r="T10"/>
  <c r="S10"/>
  <c r="P11"/>
  <c r="P12"/>
  <c r="T12"/>
  <c r="S12"/>
  <c r="P13"/>
  <c r="T13"/>
  <c r="S13"/>
  <c r="P14"/>
  <c r="P15"/>
  <c r="P16"/>
  <c r="T16"/>
  <c r="S16"/>
  <c r="P17"/>
  <c r="T17"/>
  <c r="S17"/>
  <c r="P18"/>
  <c r="T18"/>
  <c r="S18"/>
  <c r="P19"/>
  <c r="P20"/>
  <c r="T20"/>
  <c r="S20"/>
  <c r="P21"/>
  <c r="P22"/>
  <c r="P23"/>
  <c r="P24"/>
  <c r="T24"/>
  <c r="S24"/>
  <c r="P25"/>
  <c r="T25"/>
  <c r="S25"/>
  <c r="P26"/>
  <c r="T26"/>
  <c r="S26"/>
  <c r="P27"/>
  <c r="P28"/>
  <c r="T28"/>
  <c r="S28"/>
  <c r="P29"/>
  <c r="P30"/>
  <c r="T30"/>
  <c r="S30"/>
  <c r="P31"/>
  <c r="P32"/>
  <c r="T32"/>
  <c r="S32"/>
  <c r="P33"/>
  <c r="P34"/>
  <c r="T34"/>
  <c r="S34"/>
  <c r="P35"/>
  <c r="P36"/>
  <c r="T36"/>
  <c r="S36"/>
  <c r="P37"/>
  <c r="T37"/>
  <c r="S37"/>
  <c r="P38"/>
  <c r="T38"/>
  <c r="S38"/>
  <c r="P39"/>
  <c r="P40"/>
  <c r="T40"/>
  <c r="S40"/>
  <c r="P41"/>
  <c r="P42"/>
  <c r="T42"/>
  <c r="S42"/>
  <c r="P43"/>
  <c r="P44"/>
  <c r="T44"/>
  <c r="S44"/>
  <c r="P45"/>
  <c r="T45"/>
  <c r="S45"/>
  <c r="P46"/>
  <c r="P47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T5"/>
  <c r="S5"/>
  <c r="T7"/>
  <c r="S7"/>
  <c r="T9"/>
  <c r="S9"/>
  <c r="T11"/>
  <c r="S11"/>
  <c r="T14"/>
  <c r="S14"/>
  <c r="T15"/>
  <c r="S15"/>
  <c r="T19"/>
  <c r="S19"/>
  <c r="T21"/>
  <c r="S21"/>
  <c r="T22"/>
  <c r="S22"/>
  <c r="T23"/>
  <c r="S23"/>
  <c r="T27"/>
  <c r="S27"/>
  <c r="T29"/>
  <c r="S29"/>
  <c r="T31"/>
  <c r="S31"/>
  <c r="T33"/>
  <c r="S33"/>
  <c r="T35"/>
  <c r="S35"/>
  <c r="T39"/>
  <c r="S39"/>
  <c r="T41"/>
  <c r="S41"/>
  <c r="T43"/>
  <c r="S43"/>
  <c r="T46"/>
  <c r="S46"/>
  <c r="T47"/>
  <c r="S47"/>
  <c r="H6"/>
  <c r="M6"/>
  <c r="G6"/>
</calcChain>
</file>

<file path=xl/sharedStrings.xml><?xml version="1.0" encoding="utf-8"?>
<sst xmlns="http://schemas.openxmlformats.org/spreadsheetml/2006/main" count="30" uniqueCount="12">
  <si>
    <t>Masters</t>
  </si>
  <si>
    <t>Men</t>
  </si>
  <si>
    <t>Women</t>
  </si>
  <si>
    <t>Year</t>
  </si>
  <si>
    <t>Bachelor's</t>
  </si>
  <si>
    <t>Number of Degrees</t>
  </si>
  <si>
    <t>PCT Change</t>
  </si>
  <si>
    <t>AVG</t>
  </si>
  <si>
    <t>% of Total</t>
  </si>
  <si>
    <t>Total</t>
  </si>
  <si>
    <t>Doctorate</t>
  </si>
  <si>
    <r>
      <t xml:space="preserve">Source: U.S. Department of Education, National Center for Education Statistics (NCES), </t>
    </r>
    <r>
      <rPr>
        <i/>
        <sz val="10"/>
        <rFont val="Arial"/>
        <family val="2"/>
      </rPr>
      <t>Integrated Postsecondary Education Data System (IPEDS) Completions, 1996-2012</t>
    </r>
    <r>
      <rPr>
        <sz val="10"/>
        <rFont val="Arial"/>
      </rPr>
      <t xml:space="preserve"> (Washington, DC: NCES, 2012). Retrieved from http://webcaspar.nsf.gov.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</si>
</sst>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85" formatCode="_(* #,##0_);_(* \(#,##0\);_(* &quot;-&quot;??_);_(@_)"/>
  </numFmts>
  <fonts count="4">
    <font>
      <sz val="10"/>
      <name val="Arial"/>
    </font>
    <font>
      <sz val="10"/>
      <name val="Arial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1" fontId="0" fillId="2" borderId="0" xfId="1" applyNumberFormat="1" applyFont="1" applyFill="1" applyBorder="1" applyAlignment="1">
      <alignment horizontal="center"/>
    </xf>
    <xf numFmtId="3" fontId="0" fillId="2" borderId="0" xfId="1" applyNumberFormat="1" applyFont="1" applyFill="1" applyBorder="1" applyAlignment="1">
      <alignment horizontal="center"/>
    </xf>
    <xf numFmtId="0" fontId="0" fillId="0" borderId="0" xfId="0" applyAlignment="1">
      <alignment vertical="top" wrapText="1"/>
    </xf>
    <xf numFmtId="9" fontId="0" fillId="2" borderId="0" xfId="2" applyFont="1" applyFill="1" applyBorder="1" applyAlignment="1">
      <alignment horizontal="center"/>
    </xf>
    <xf numFmtId="9" fontId="0" fillId="2" borderId="0" xfId="1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2" xfId="0" applyFont="1" applyFill="1" applyBorder="1"/>
    <xf numFmtId="0" fontId="3" fillId="3" borderId="3" xfId="0" applyFont="1" applyFill="1" applyBorder="1" applyAlignment="1">
      <alignment horizontal="left" indent="1"/>
    </xf>
    <xf numFmtId="0" fontId="0" fillId="0" borderId="0" xfId="0" applyBorder="1"/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185" fontId="0" fillId="2" borderId="0" xfId="1" applyNumberFormat="1" applyFont="1" applyFill="1" applyBorder="1" applyAlignment="1">
      <alignment horizontal="center"/>
    </xf>
    <xf numFmtId="3" fontId="0" fillId="2" borderId="8" xfId="0" applyNumberFormat="1" applyFill="1" applyBorder="1" applyAlignment="1">
      <alignment horizontal="center" vertical="center"/>
    </xf>
    <xf numFmtId="9" fontId="0" fillId="2" borderId="8" xfId="0" applyNumberFormat="1" applyFill="1" applyBorder="1" applyAlignment="1">
      <alignment horizontal="center" vertical="center"/>
    </xf>
    <xf numFmtId="10" fontId="0" fillId="2" borderId="8" xfId="0" applyNumberFormat="1" applyFill="1" applyBorder="1" applyAlignment="1">
      <alignment horizontal="center" vertical="center"/>
    </xf>
    <xf numFmtId="185" fontId="0" fillId="2" borderId="3" xfId="1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0" xfId="0" applyFont="1" applyFill="1" applyBorder="1"/>
    <xf numFmtId="0" fontId="3" fillId="3" borderId="9" xfId="0" applyFont="1" applyFill="1" applyBorder="1"/>
    <xf numFmtId="0" fontId="0" fillId="2" borderId="0" xfId="0" applyFill="1" applyBorder="1"/>
    <xf numFmtId="0" fontId="3" fillId="2" borderId="13" xfId="0" applyFon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3" borderId="4" xfId="0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1.4727551091586239E-2"/>
          <c:y val="2.3655963659197872E-2"/>
          <c:w val="0.97496388226300901"/>
          <c:h val="0.87312011323948513"/>
        </c:manualLayout>
      </c:layout>
      <c:lineChart>
        <c:grouping val="standard"/>
        <c:ser>
          <c:idx val="0"/>
          <c:order val="0"/>
          <c:tx>
            <c:v>Bachelors</c:v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0656167639315383E-2"/>
                  <c:y val="-4.07121220480147E-2"/>
                </c:manualLayout>
              </c:layout>
              <c:dLblPos val="r"/>
              <c:showVal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6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'Data and Charts'!$B$5:$B$51</c:f>
              <c:numCache>
                <c:formatCode>General</c:formatCode>
                <c:ptCount val="47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</c:numCache>
            </c:numRef>
          </c:cat>
          <c:val>
            <c:numRef>
              <c:f>'Data and Charts'!$G$5:$G$51</c:f>
              <c:numCache>
                <c:formatCode>0%</c:formatCode>
                <c:ptCount val="47"/>
                <c:pt idx="0">
                  <c:v>0.59619811879234363</c:v>
                </c:pt>
                <c:pt idx="1">
                  <c:v>0.59646783323347663</c:v>
                </c:pt>
                <c:pt idx="2">
                  <c:v>0.61122651354615842</c:v>
                </c:pt>
                <c:pt idx="3">
                  <c:v>0.61053942238457359</c:v>
                </c:pt>
                <c:pt idx="4">
                  <c:v>0.59656634760338978</c:v>
                </c:pt>
                <c:pt idx="5">
                  <c:v>0.59289333544980272</c:v>
                </c:pt>
                <c:pt idx="6">
                  <c:v>0.56963043332142216</c:v>
                </c:pt>
                <c:pt idx="7">
                  <c:v>0.56253430517056124</c:v>
                </c:pt>
                <c:pt idx="8">
                  <c:v>0.57329849265449051</c:v>
                </c:pt>
                <c:pt idx="9">
                  <c:v>0.5810495007892641</c:v>
                </c:pt>
                <c:pt idx="10">
                  <c:v>0.59306540845988043</c:v>
                </c:pt>
                <c:pt idx="11">
                  <c:v>0.60756894247610327</c:v>
                </c:pt>
                <c:pt idx="12">
                  <c:v>0.6332981107435196</c:v>
                </c:pt>
                <c:pt idx="13">
                  <c:v>0.65171325408130054</c:v>
                </c:pt>
                <c:pt idx="14">
                  <c:v>0.6668094095263527</c:v>
                </c:pt>
                <c:pt idx="15">
                  <c:v>0.69526557821037671</c:v>
                </c:pt>
                <c:pt idx="16">
                  <c:v>0.70067113753639887</c:v>
                </c:pt>
                <c:pt idx="17">
                  <c:v>0.69589983068194128</c:v>
                </c:pt>
                <c:pt idx="18">
                  <c:v>0.67835550187607896</c:v>
                </c:pt>
                <c:pt idx="19">
                  <c:v>0.69034809576067202</c:v>
                </c:pt>
                <c:pt idx="20">
                  <c:v>0.68847161711941218</c:v>
                </c:pt>
                <c:pt idx="21">
                  <c:v>0.68468272473112735</c:v>
                </c:pt>
                <c:pt idx="22">
                  <c:v>0.68773149757864072</c:v>
                </c:pt>
                <c:pt idx="23">
                  <c:v>0.68817705091973846</c:v>
                </c:pt>
                <c:pt idx="24">
                  <c:v>0.68441910539682527</c:v>
                </c:pt>
                <c:pt idx="25">
                  <c:v>0.69220439441763448</c:v>
                </c:pt>
                <c:pt idx="26">
                  <c:v>0.68824636566898845</c:v>
                </c:pt>
                <c:pt idx="27">
                  <c:v>0.68400735896825327</c:v>
                </c:pt>
                <c:pt idx="28">
                  <c:v>0.68154472663137133</c:v>
                </c:pt>
                <c:pt idx="29">
                  <c:v>0.67637213942757368</c:v>
                </c:pt>
                <c:pt idx="30">
                  <c:v>0.67751943753901922</c:v>
                </c:pt>
                <c:pt idx="31">
                  <c:v>0.68298971487798088</c:v>
                </c:pt>
                <c:pt idx="32">
                  <c:v>0.68807295316558947</c:v>
                </c:pt>
                <c:pt idx="33">
                  <c:v>0.69929912911405301</c:v>
                </c:pt>
                <c:pt idx="34">
                  <c:v>0.70188768214958441</c:v>
                </c:pt>
                <c:pt idx="35">
                  <c:v>0.70670900757494681</c:v>
                </c:pt>
                <c:pt idx="36">
                  <c:v>0.71145687862511275</c:v>
                </c:pt>
                <c:pt idx="37">
                  <c:v>0.7115257538930343</c:v>
                </c:pt>
                <c:pt idx="38">
                  <c:v>0.71435917384480419</c:v>
                </c:pt>
                <c:pt idx="39">
                  <c:v>0.70478831005583042</c:v>
                </c:pt>
                <c:pt idx="40">
                  <c:v>0.70050069004773008</c:v>
                </c:pt>
                <c:pt idx="41">
                  <c:v>0.70058147815784133</c:v>
                </c:pt>
                <c:pt idx="42">
                  <c:v>0.6959545973630481</c:v>
                </c:pt>
                <c:pt idx="43">
                  <c:v>0.69798750867453152</c:v>
                </c:pt>
                <c:pt idx="44">
                  <c:v>0.69455172413793098</c:v>
                </c:pt>
                <c:pt idx="45">
                  <c:v>0.69649490106030931</c:v>
                </c:pt>
                <c:pt idx="46">
                  <c:v>0.69175217306058423</c:v>
                </c:pt>
              </c:numCache>
            </c:numRef>
          </c:val>
          <c:smooth val="1"/>
        </c:ser>
        <c:ser>
          <c:idx val="1"/>
          <c:order val="1"/>
          <c:tx>
            <c:v>Masters</c:v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0656167639315383E-2"/>
                  <c:y val="2.9215803343694884E-2"/>
                </c:manualLayout>
              </c:layout>
              <c:dLblPos val="r"/>
              <c:showVal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-2.0264165544157598E-2"/>
                  <c:y val="1.9133557712250667E-2"/>
                </c:manualLayout>
              </c:layout>
              <c:dLblPos val="r"/>
              <c:showVal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layout>
                <c:manualLayout>
                  <c:x val="-3.4583558039105886E-2"/>
                  <c:y val="2.2167752219467429E-2"/>
                </c:manualLayout>
              </c:layout>
              <c:dLblPos val="r"/>
              <c:showVal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6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'Data and Charts'!$B$5:$B$51</c:f>
              <c:numCache>
                <c:formatCode>General</c:formatCode>
                <c:ptCount val="47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</c:numCache>
            </c:numRef>
          </c:cat>
          <c:val>
            <c:numRef>
              <c:f>'Data and Charts'!$M$5:$M$51</c:f>
              <c:numCache>
                <c:formatCode>0%</c:formatCode>
                <c:ptCount val="47"/>
                <c:pt idx="0">
                  <c:v>0.3068297655453619</c:v>
                </c:pt>
                <c:pt idx="1">
                  <c:v>0.29834963649113816</c:v>
                </c:pt>
                <c:pt idx="2">
                  <c:v>0.33781975655336943</c:v>
                </c:pt>
                <c:pt idx="3">
                  <c:v>0.32057008578033358</c:v>
                </c:pt>
                <c:pt idx="4">
                  <c:v>0.37279480218931438</c:v>
                </c:pt>
                <c:pt idx="5">
                  <c:v>0.37410522608913543</c:v>
                </c:pt>
                <c:pt idx="6">
                  <c:v>0.38700154254126806</c:v>
                </c:pt>
                <c:pt idx="7">
                  <c:v>0.40154708387069066</c:v>
                </c:pt>
                <c:pt idx="8">
                  <c:v>0.39800489808556205</c:v>
                </c:pt>
                <c:pt idx="9">
                  <c:v>0.38220499616693981</c:v>
                </c:pt>
                <c:pt idx="10">
                  <c:v>0.42164392779048465</c:v>
                </c:pt>
                <c:pt idx="11">
                  <c:v>0.44681690027055637</c:v>
                </c:pt>
                <c:pt idx="12">
                  <c:v>0.45579156589565745</c:v>
                </c:pt>
                <c:pt idx="13">
                  <c:v>0.47834259630949522</c:v>
                </c:pt>
                <c:pt idx="14">
                  <c:v>0.50222237200658626</c:v>
                </c:pt>
                <c:pt idx="15">
                  <c:v>0.52355789424557797</c:v>
                </c:pt>
                <c:pt idx="16">
                  <c:v>0.54273181061866582</c:v>
                </c:pt>
                <c:pt idx="17">
                  <c:v>0.55490636847730745</c:v>
                </c:pt>
                <c:pt idx="18">
                  <c:v>0.54586919878853046</c:v>
                </c:pt>
                <c:pt idx="19">
                  <c:v>0.55022895502683944</c:v>
                </c:pt>
                <c:pt idx="20">
                  <c:v>0.55378838559312893</c:v>
                </c:pt>
                <c:pt idx="21">
                  <c:v>0.56187541736471536</c:v>
                </c:pt>
                <c:pt idx="22">
                  <c:v>0.56859224642713635</c:v>
                </c:pt>
                <c:pt idx="23">
                  <c:v>0.56621839298681009</c:v>
                </c:pt>
                <c:pt idx="24">
                  <c:v>0.58698017024805482</c:v>
                </c:pt>
                <c:pt idx="25">
                  <c:v>0.60246277434911066</c:v>
                </c:pt>
                <c:pt idx="26">
                  <c:v>0.59314413566705648</c:v>
                </c:pt>
                <c:pt idx="27">
                  <c:v>0.6137806613960729</c:v>
                </c:pt>
                <c:pt idx="28">
                  <c:v>0.6107172932390279</c:v>
                </c:pt>
                <c:pt idx="29">
                  <c:v>0.62121521095770216</c:v>
                </c:pt>
                <c:pt idx="30">
                  <c:v>0.64765883038663297</c:v>
                </c:pt>
                <c:pt idx="31">
                  <c:v>0.65184502894860386</c:v>
                </c:pt>
                <c:pt idx="32">
                  <c:v>0.63018741695050573</c:v>
                </c:pt>
                <c:pt idx="33">
                  <c:v>0.66030954682991727</c:v>
                </c:pt>
                <c:pt idx="34">
                  <c:v>0.68125203295616643</c:v>
                </c:pt>
                <c:pt idx="35">
                  <c:v>0.66176018830501981</c:v>
                </c:pt>
                <c:pt idx="36">
                  <c:v>0.67194739142527915</c:v>
                </c:pt>
                <c:pt idx="37">
                  <c:v>0.67185558244489496</c:v>
                </c:pt>
                <c:pt idx="38">
                  <c:v>0.66861533698955322</c:v>
                </c:pt>
                <c:pt idx="39">
                  <c:v>0.68062590926802335</c:v>
                </c:pt>
                <c:pt idx="40">
                  <c:v>0.70388466934352467</c:v>
                </c:pt>
                <c:pt idx="41">
                  <c:v>0.69204655608169752</c:v>
                </c:pt>
                <c:pt idx="42">
                  <c:v>0.67409293443666451</c:v>
                </c:pt>
                <c:pt idx="43">
                  <c:v>0.66541588492808001</c:v>
                </c:pt>
                <c:pt idx="44">
                  <c:v>0.67240192704748791</c:v>
                </c:pt>
                <c:pt idx="45">
                  <c:v>0.65426829268292686</c:v>
                </c:pt>
                <c:pt idx="46">
                  <c:v>0.65027624309392262</c:v>
                </c:pt>
              </c:numCache>
            </c:numRef>
          </c:val>
          <c:smooth val="1"/>
        </c:ser>
        <c:ser>
          <c:idx val="2"/>
          <c:order val="2"/>
          <c:tx>
            <c:v>Doctorate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2128922748474002E-2"/>
                  <c:y val="2.4675221771423644E-2"/>
                </c:manualLayout>
              </c:layout>
              <c:dLblPos val="r"/>
              <c:showVal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9"/>
              <c:layout>
                <c:manualLayout>
                  <c:x val="-1.1556776520642359E-3"/>
                  <c:y val="-1.1760745959192E-2"/>
                </c:manualLayout>
              </c:layout>
              <c:dLblPos val="r"/>
              <c:showVal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-2.7823310845465923E-2"/>
                  <c:y val="3.8077593047426042E-2"/>
                </c:manualLayout>
              </c:layout>
              <c:dLblPos val="r"/>
              <c:showVal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layout>
                <c:manualLayout>
                  <c:x val="-3.5582189462625188E-2"/>
                  <c:y val="3.5850795060517769E-2"/>
                </c:manualLayout>
              </c:layout>
              <c:dLblPos val="r"/>
              <c:showVal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layout>
                <c:manualLayout>
                  <c:x val="-1.5191106223473486E-2"/>
                  <c:y val="-2.3986765922249794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'Data and Charts'!$B$5:$B$51</c:f>
              <c:numCache>
                <c:formatCode>General</c:formatCode>
                <c:ptCount val="47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</c:numCache>
            </c:numRef>
          </c:cat>
          <c:val>
            <c:numRef>
              <c:f>'Data and Charts'!$S$5:$S$51</c:f>
              <c:numCache>
                <c:formatCode>0%</c:formatCode>
                <c:ptCount val="47"/>
                <c:pt idx="0">
                  <c:v>0.15384615384615385</c:v>
                </c:pt>
                <c:pt idx="1">
                  <c:v>0.18114201808675603</c:v>
                </c:pt>
                <c:pt idx="2">
                  <c:v>0.19724615139188004</c:v>
                </c:pt>
                <c:pt idx="3">
                  <c:v>0.19849219609601043</c:v>
                </c:pt>
                <c:pt idx="4">
                  <c:v>0.18406921954603075</c:v>
                </c:pt>
                <c:pt idx="5">
                  <c:v>0.1975667933014473</c:v>
                </c:pt>
                <c:pt idx="6">
                  <c:v>0.2159409167472317</c:v>
                </c:pt>
                <c:pt idx="7">
                  <c:v>0.25714314281619632</c:v>
                </c:pt>
                <c:pt idx="8">
                  <c:v>0.28680671683389075</c:v>
                </c:pt>
                <c:pt idx="9">
                  <c:v>0.30881365685240242</c:v>
                </c:pt>
                <c:pt idx="10">
                  <c:v>0.30377861057732719</c:v>
                </c:pt>
                <c:pt idx="11">
                  <c:v>0.32691684752680511</c:v>
                </c:pt>
                <c:pt idx="12">
                  <c:v>0.36733898339258952</c:v>
                </c:pt>
                <c:pt idx="13">
                  <c:v>0.36706754219850307</c:v>
                </c:pt>
                <c:pt idx="14">
                  <c:v>0.38504973559084715</c:v>
                </c:pt>
                <c:pt idx="15">
                  <c:v>0.40001075080967036</c:v>
                </c:pt>
                <c:pt idx="16">
                  <c:v>0.37677700982175338</c:v>
                </c:pt>
                <c:pt idx="17">
                  <c:v>0.41385887818359884</c:v>
                </c:pt>
                <c:pt idx="18">
                  <c:v>0.43826068804759394</c:v>
                </c:pt>
                <c:pt idx="19">
                  <c:v>0.50019554970050017</c:v>
                </c:pt>
                <c:pt idx="20">
                  <c:v>0.43660975609756097</c:v>
                </c:pt>
                <c:pt idx="21">
                  <c:v>0.38978851774856588</c:v>
                </c:pt>
                <c:pt idx="22">
                  <c:v>0.53227958214032156</c:v>
                </c:pt>
                <c:pt idx="23">
                  <c:v>0.50651486905462129</c:v>
                </c:pt>
                <c:pt idx="24">
                  <c:v>0.48658791925097777</c:v>
                </c:pt>
                <c:pt idx="25">
                  <c:v>0.49891100196636895</c:v>
                </c:pt>
                <c:pt idx="26">
                  <c:v>0.48822334142426804</c:v>
                </c:pt>
                <c:pt idx="27">
                  <c:v>0.47657431449196797</c:v>
                </c:pt>
                <c:pt idx="28">
                  <c:v>0.51647384715659117</c:v>
                </c:pt>
                <c:pt idx="29">
                  <c:v>0.52974413718544111</c:v>
                </c:pt>
                <c:pt idx="30">
                  <c:v>0.523757243505384</c:v>
                </c:pt>
                <c:pt idx="31">
                  <c:v>0.5534527092742848</c:v>
                </c:pt>
                <c:pt idx="32">
                  <c:v>0.54924411496438896</c:v>
                </c:pt>
                <c:pt idx="33">
                  <c:v>0.59756124068076588</c:v>
                </c:pt>
                <c:pt idx="34">
                  <c:v>0.58787940215654011</c:v>
                </c:pt>
                <c:pt idx="35">
                  <c:v>0.58371767328293533</c:v>
                </c:pt>
                <c:pt idx="36">
                  <c:v>0.60701482646568039</c:v>
                </c:pt>
                <c:pt idx="37">
                  <c:v>0.59016329704510107</c:v>
                </c:pt>
                <c:pt idx="38">
                  <c:v>0.59937319504056852</c:v>
                </c:pt>
                <c:pt idx="39">
                  <c:v>0.61621209484266104</c:v>
                </c:pt>
                <c:pt idx="40">
                  <c:v>0.64110953420978833</c:v>
                </c:pt>
                <c:pt idx="41">
                  <c:v>0.60260898977063926</c:v>
                </c:pt>
                <c:pt idx="42">
                  <c:v>0.59549434059764084</c:v>
                </c:pt>
                <c:pt idx="43">
                  <c:v>0.55978260869565222</c:v>
                </c:pt>
                <c:pt idx="44">
                  <c:v>0.61764705882352944</c:v>
                </c:pt>
                <c:pt idx="45">
                  <c:v>0.61280487804878048</c:v>
                </c:pt>
              </c:numCache>
            </c:numRef>
          </c:val>
        </c:ser>
        <c:marker val="1"/>
        <c:axId val="213721856"/>
        <c:axId val="213723392"/>
      </c:lineChart>
      <c:catAx>
        <c:axId val="21372185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8100">
            <a:solidFill>
              <a:srgbClr val="00008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723392"/>
        <c:crosses val="autoZero"/>
        <c:auto val="1"/>
        <c:lblAlgn val="ctr"/>
        <c:lblOffset val="100"/>
        <c:tickLblSkip val="2"/>
        <c:tickMarkSkip val="1"/>
      </c:catAx>
      <c:valAx>
        <c:axId val="213723392"/>
        <c:scaling>
          <c:orientation val="minMax"/>
          <c:max val="1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%" sourceLinked="1"/>
        <c:tickLblPos val="none"/>
        <c:crossAx val="2137218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477201977659769"/>
          <c:y val="0.63441011497928235"/>
          <c:w val="0.46686338626276364"/>
          <c:h val="0.20215089865035907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1" l="0.39" r="0.41" t="0.5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plotArea>
      <c:layout>
        <c:manualLayout>
          <c:layoutTarget val="inner"/>
          <c:xMode val="edge"/>
          <c:yMode val="edge"/>
          <c:x val="2.8286212664937235E-2"/>
          <c:y val="3.1319978939411484E-2"/>
          <c:w val="0.95953363793146296"/>
          <c:h val="0.86577370353944605"/>
        </c:manualLayout>
      </c:layout>
      <c:lineChart>
        <c:grouping val="standard"/>
        <c:ser>
          <c:idx val="0"/>
          <c:order val="0"/>
          <c:tx>
            <c:v>Male</c:v>
          </c:tx>
          <c:spPr>
            <a:ln w="38100">
              <a:solidFill>
                <a:srgbClr val="92D05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5405424683241034E-3"/>
                  <c:y val="1.8555409792882911E-2"/>
                </c:manualLayout>
              </c:layout>
              <c:dLblPos val="r"/>
              <c:showVal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-5.6259820594431895E-2"/>
                  <c:y val="7.6882483067831325E-2"/>
                </c:manualLayout>
              </c:layout>
              <c:dLblPos val="r"/>
              <c:showVal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8.5592879502422045E-2"/>
                  <c:y val="1.830715745096945E-2"/>
                </c:manualLayout>
              </c:layout>
              <c:tx>
                <c:rich>
                  <a:bodyPr/>
                  <a:lstStyle/>
                  <a:p>
                    <a:r>
                      <a:rPr lang="en-US" sz="1000">
                        <a:solidFill>
                          <a:schemeClr val="accent3">
                            <a:lumMod val="50000"/>
                          </a:schemeClr>
                        </a:solidFill>
                        <a:latin typeface="Arial Black" pitchFamily="34" charset="0"/>
                      </a:rPr>
                      <a:t>9</a:t>
                    </a:r>
                    <a:r>
                      <a:rPr lang="en-US"/>
                      <a:t>,814</a:t>
                    </a:r>
                  </a:p>
                </c:rich>
              </c:tx>
              <c:dLblPos val="r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layout>
                <c:manualLayout>
                  <c:x val="-3.9735494572923809E-2"/>
                  <c:y val="5.8475201173201277E-2"/>
                </c:manualLayout>
              </c:layout>
              <c:dLblPos val="r"/>
              <c:showVal val="1"/>
            </c:dLbl>
            <c:dLbl>
              <c:idx val="45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accent3">
                        <a:lumMod val="50000"/>
                      </a:schemeClr>
                    </a:solidFill>
                    <a:latin typeface="Arial Black" pitchFamily="34" charset="0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'Data and Charts'!$B$5:$B$51</c:f>
              <c:numCache>
                <c:formatCode>General</c:formatCode>
                <c:ptCount val="47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</c:numCache>
            </c:numRef>
          </c:cat>
          <c:val>
            <c:numRef>
              <c:f>'Data and Charts'!$C$5:$C$51</c:f>
              <c:numCache>
                <c:formatCode>#,##0</c:formatCode>
                <c:ptCount val="47"/>
                <c:pt idx="0">
                  <c:v>6139</c:v>
                </c:pt>
                <c:pt idx="1">
                  <c:v>7163</c:v>
                </c:pt>
                <c:pt idx="2">
                  <c:v>8577</c:v>
                </c:pt>
                <c:pt idx="3">
                  <c:v>10342</c:v>
                </c:pt>
                <c:pt idx="4">
                  <c:v>12445</c:v>
                </c:pt>
                <c:pt idx="5">
                  <c:v>13706</c:v>
                </c:pt>
                <c:pt idx="6">
                  <c:v>15334</c:v>
                </c:pt>
                <c:pt idx="7">
                  <c:v>15747</c:v>
                </c:pt>
                <c:pt idx="8">
                  <c:v>15325</c:v>
                </c:pt>
                <c:pt idx="9">
                  <c:v>13347</c:v>
                </c:pt>
                <c:pt idx="10">
                  <c:v>11391</c:v>
                </c:pt>
                <c:pt idx="11">
                  <c:v>9814</c:v>
                </c:pt>
                <c:pt idx="12">
                  <c:v>8461</c:v>
                </c:pt>
                <c:pt idx="13">
                  <c:v>7156</c:v>
                </c:pt>
                <c:pt idx="14">
                  <c:v>6391</c:v>
                </c:pt>
                <c:pt idx="15">
                  <c:v>5361</c:v>
                </c:pt>
                <c:pt idx="16">
                  <c:v>4889</c:v>
                </c:pt>
                <c:pt idx="17">
                  <c:v>4363</c:v>
                </c:pt>
                <c:pt idx="18">
                  <c:v>4293</c:v>
                </c:pt>
                <c:pt idx="19">
                  <c:v>3767</c:v>
                </c:pt>
                <c:pt idx="20">
                  <c:v>3862</c:v>
                </c:pt>
                <c:pt idx="21">
                  <c:v>3897</c:v>
                </c:pt>
                <c:pt idx="22">
                  <c:v>4086</c:v>
                </c:pt>
                <c:pt idx="23">
                  <c:v>4488</c:v>
                </c:pt>
                <c:pt idx="24">
                  <c:v>5047</c:v>
                </c:pt>
                <c:pt idx="25">
                  <c:v>5427</c:v>
                </c:pt>
                <c:pt idx="26">
                  <c:v>6124</c:v>
                </c:pt>
                <c:pt idx="27">
                  <c:v>6638</c:v>
                </c:pt>
                <c:pt idx="28">
                  <c:v>7155</c:v>
                </c:pt>
                <c:pt idx="29">
                  <c:v>7435</c:v>
                </c:pt>
                <c:pt idx="30">
                  <c:v>7794</c:v>
                </c:pt>
                <c:pt idx="31">
                  <c:v>7846</c:v>
                </c:pt>
                <c:pt idx="32">
                  <c:v>7762</c:v>
                </c:pt>
                <c:pt idx="33">
                  <c:v>7498</c:v>
                </c:pt>
                <c:pt idx="34">
                  <c:v>7657</c:v>
                </c:pt>
                <c:pt idx="35">
                  <c:v>7437</c:v>
                </c:pt>
                <c:pt idx="36">
                  <c:v>7299</c:v>
                </c:pt>
                <c:pt idx="37">
                  <c:v>7558</c:v>
                </c:pt>
                <c:pt idx="38">
                  <c:v>7718</c:v>
                </c:pt>
                <c:pt idx="39">
                  <c:v>8430</c:v>
                </c:pt>
                <c:pt idx="40">
                  <c:v>8548</c:v>
                </c:pt>
                <c:pt idx="41">
                  <c:v>8696</c:v>
                </c:pt>
                <c:pt idx="42">
                  <c:v>8786</c:v>
                </c:pt>
                <c:pt idx="43">
                  <c:v>8704</c:v>
                </c:pt>
                <c:pt idx="44">
                  <c:v>8858</c:v>
                </c:pt>
                <c:pt idx="45">
                  <c:v>8988</c:v>
                </c:pt>
                <c:pt idx="46">
                  <c:v>9433</c:v>
                </c:pt>
              </c:numCache>
            </c:numRef>
          </c:val>
          <c:smooth val="1"/>
        </c:ser>
        <c:ser>
          <c:idx val="1"/>
          <c:order val="1"/>
          <c:tx>
            <c:v>Female</c:v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8974793312398393E-2"/>
                  <c:y val="3.1816164812705792E-2"/>
                </c:manualLayout>
              </c:layout>
              <c:dLblPos val="r"/>
              <c:showVal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-0.11058133718648917"/>
                  <c:y val="-4.4114222673955844E-2"/>
                </c:manualLayout>
              </c:layout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80"/>
                      </a:solidFill>
                      <a:latin typeface="Arial Black" pitchFamily="34" charset="0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Val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-4.5886347726344925E-4"/>
                  <c:y val="-2.7264246474387563E-2"/>
                </c:manualLayout>
              </c:layout>
              <c:dLblPos val="r"/>
              <c:showVal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-2.4941803225976417E-2"/>
                  <c:y val="-3.7010410148953357E-2"/>
                </c:manualLayout>
              </c:layout>
              <c:dLblPos val="r"/>
              <c:showVal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-1.4720885379705999E-2"/>
                  <c:y val="-2.7259803735729022E-2"/>
                </c:manualLayout>
              </c:layout>
              <c:dLblPos val="r"/>
              <c:showVal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1.4516118650943636E-2"/>
                  <c:y val="-2.55214903460904E-2"/>
                </c:manualLayout>
              </c:layout>
              <c:dLblPos val="r"/>
              <c:showVal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layout>
                <c:manualLayout>
                  <c:x val="-6.6325525162248739E-2"/>
                  <c:y val="-4.6809314877983697E-2"/>
                </c:manualLayout>
              </c:layout>
              <c:dLblPos val="r"/>
              <c:showVal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layout>
                <c:manualLayout>
                  <c:x val="-3.4237361820364111E-2"/>
                  <c:y val="-5.8175044125934473E-2"/>
                </c:manualLayout>
              </c:layout>
              <c:dLblPos val="r"/>
              <c:showVal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layout>
                <c:manualLayout>
                  <c:x val="0"/>
                  <c:y val="-2.0561105649429878E-2"/>
                </c:manualLayout>
              </c:layout>
              <c:dLblPos val="r"/>
              <c:showVal val="1"/>
            </c:dLbl>
            <c:dLbl>
              <c:idx val="46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80"/>
                    </a:solidFill>
                    <a:latin typeface="Arial Black" pitchFamily="34" charset="0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'Data and Charts'!$B$5:$B$51</c:f>
              <c:numCache>
                <c:formatCode>General</c:formatCode>
                <c:ptCount val="47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</c:numCache>
            </c:numRef>
          </c:cat>
          <c:val>
            <c:numRef>
              <c:f>'Data and Charts'!$E$5:$E$51</c:f>
              <c:numCache>
                <c:formatCode>#,##0</c:formatCode>
                <c:ptCount val="47"/>
                <c:pt idx="0">
                  <c:v>9064</c:v>
                </c:pt>
                <c:pt idx="1">
                  <c:v>10588</c:v>
                </c:pt>
                <c:pt idx="2">
                  <c:v>13485</c:v>
                </c:pt>
                <c:pt idx="3">
                  <c:v>16213</c:v>
                </c:pt>
                <c:pt idx="4">
                  <c:v>18403</c:v>
                </c:pt>
                <c:pt idx="5">
                  <c:v>19961</c:v>
                </c:pt>
                <c:pt idx="6">
                  <c:v>20296</c:v>
                </c:pt>
                <c:pt idx="7">
                  <c:v>20249</c:v>
                </c:pt>
                <c:pt idx="8">
                  <c:v>20590</c:v>
                </c:pt>
                <c:pt idx="9">
                  <c:v>18511</c:v>
                </c:pt>
                <c:pt idx="10">
                  <c:v>16601</c:v>
                </c:pt>
                <c:pt idx="11">
                  <c:v>15194</c:v>
                </c:pt>
                <c:pt idx="12">
                  <c:v>14612</c:v>
                </c:pt>
                <c:pt idx="13">
                  <c:v>13390</c:v>
                </c:pt>
                <c:pt idx="14">
                  <c:v>12790</c:v>
                </c:pt>
                <c:pt idx="15">
                  <c:v>12231</c:v>
                </c:pt>
                <c:pt idx="16">
                  <c:v>11444</c:v>
                </c:pt>
                <c:pt idx="17">
                  <c:v>9984</c:v>
                </c:pt>
                <c:pt idx="18">
                  <c:v>9054</c:v>
                </c:pt>
                <c:pt idx="19">
                  <c:v>8398</c:v>
                </c:pt>
                <c:pt idx="20">
                  <c:v>8535</c:v>
                </c:pt>
                <c:pt idx="21">
                  <c:v>8462</c:v>
                </c:pt>
                <c:pt idx="22">
                  <c:v>8999</c:v>
                </c:pt>
                <c:pt idx="23">
                  <c:v>9905</c:v>
                </c:pt>
                <c:pt idx="24">
                  <c:v>10946</c:v>
                </c:pt>
                <c:pt idx="25">
                  <c:v>12205</c:v>
                </c:pt>
                <c:pt idx="26">
                  <c:v>13520</c:v>
                </c:pt>
                <c:pt idx="27">
                  <c:v>14369</c:v>
                </c:pt>
                <c:pt idx="28">
                  <c:v>15313</c:v>
                </c:pt>
                <c:pt idx="29">
                  <c:v>15539</c:v>
                </c:pt>
                <c:pt idx="30">
                  <c:v>16375</c:v>
                </c:pt>
                <c:pt idx="31">
                  <c:v>16904</c:v>
                </c:pt>
                <c:pt idx="32">
                  <c:v>17122</c:v>
                </c:pt>
                <c:pt idx="33">
                  <c:v>17437</c:v>
                </c:pt>
                <c:pt idx="34">
                  <c:v>18028</c:v>
                </c:pt>
                <c:pt idx="35">
                  <c:v>17920</c:v>
                </c:pt>
                <c:pt idx="36">
                  <c:v>17997</c:v>
                </c:pt>
                <c:pt idx="37">
                  <c:v>18642</c:v>
                </c:pt>
                <c:pt idx="38">
                  <c:v>19302</c:v>
                </c:pt>
                <c:pt idx="39">
                  <c:v>20126</c:v>
                </c:pt>
                <c:pt idx="40">
                  <c:v>19993</c:v>
                </c:pt>
                <c:pt idx="41">
                  <c:v>20347</c:v>
                </c:pt>
                <c:pt idx="42">
                  <c:v>20111</c:v>
                </c:pt>
                <c:pt idx="43">
                  <c:v>20116</c:v>
                </c:pt>
                <c:pt idx="44">
                  <c:v>20142</c:v>
                </c:pt>
                <c:pt idx="45">
                  <c:v>20626</c:v>
                </c:pt>
                <c:pt idx="46">
                  <c:v>21169</c:v>
                </c:pt>
              </c:numCache>
            </c:numRef>
          </c:val>
          <c:smooth val="1"/>
        </c:ser>
        <c:marker val="1"/>
        <c:axId val="97822592"/>
        <c:axId val="97824128"/>
      </c:lineChart>
      <c:catAx>
        <c:axId val="978225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824128"/>
        <c:crosses val="autoZero"/>
        <c:lblAlgn val="ctr"/>
        <c:lblOffset val="100"/>
        <c:tickLblSkip val="2"/>
        <c:tickMarkSkip val="1"/>
      </c:catAx>
      <c:valAx>
        <c:axId val="97824128"/>
        <c:scaling>
          <c:orientation val="minMax"/>
        </c:scaling>
        <c:delete val="1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tickLblPos val="none"/>
        <c:crossAx val="97822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035011638520225"/>
          <c:y val="0.72259672238956707"/>
          <c:w val="0.18136456736585127"/>
          <c:h val="0.14765124158137954"/>
        </c:manualLayout>
      </c:layout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 pitchFamily="34" charset="0"/>
              <a:ea typeface="Calibri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3.8461569866326775E-2"/>
          <c:y val="7.9399224826508047E-2"/>
          <c:w val="0.94816130931336007"/>
          <c:h val="0.81330557322287966"/>
        </c:manualLayout>
      </c:layout>
      <c:lineChart>
        <c:grouping val="standard"/>
        <c:ser>
          <c:idx val="0"/>
          <c:order val="0"/>
          <c:tx>
            <c:v>Male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1.9633666770247651E-3"/>
                  <c:y val="-1.0142713869016921E-3"/>
                </c:manualLayout>
              </c:layout>
              <c:dLblPos val="r"/>
              <c:showVal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8.8821273571881212E-3"/>
                  <c:y val="-3.3276938946872885E-2"/>
                </c:manualLayout>
              </c:layout>
              <c:dLblPos val="r"/>
              <c:showVal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-6.2544059826584947E-3"/>
                  <c:y val="-3.4878365785517111E-2"/>
                </c:manualLayout>
              </c:layout>
              <c:dLblPos val="r"/>
              <c:showVal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-2.1675169035568841E-2"/>
                  <c:y val="2.2857702425305621E-2"/>
                </c:manualLayout>
              </c:layout>
              <c:dLblPos val="r"/>
              <c:showVal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layout>
                <c:manualLayout>
                  <c:x val="4.4957234477152235E-3"/>
                  <c:y val="1.567519673766091E-3"/>
                </c:manualLayout>
              </c:layout>
              <c:dLblPos val="r"/>
              <c:showVal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'Data and Charts'!$B$5:$B$51</c:f>
              <c:numCache>
                <c:formatCode>General</c:formatCode>
                <c:ptCount val="47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</c:numCache>
            </c:numRef>
          </c:cat>
          <c:val>
            <c:numRef>
              <c:f>'Data and Charts'!$I$5:$I$51</c:f>
              <c:numCache>
                <c:formatCode>#,##0</c:formatCode>
                <c:ptCount val="47"/>
                <c:pt idx="0">
                  <c:v>680</c:v>
                </c:pt>
                <c:pt idx="1">
                  <c:v>837</c:v>
                </c:pt>
                <c:pt idx="2">
                  <c:v>790</c:v>
                </c:pt>
                <c:pt idx="3">
                  <c:v>1125</c:v>
                </c:pt>
                <c:pt idx="4">
                  <c:v>1139</c:v>
                </c:pt>
                <c:pt idx="5">
                  <c:v>1136</c:v>
                </c:pt>
                <c:pt idx="6">
                  <c:v>1218</c:v>
                </c:pt>
                <c:pt idx="7">
                  <c:v>1167</c:v>
                </c:pt>
                <c:pt idx="8">
                  <c:v>1346</c:v>
                </c:pt>
                <c:pt idx="9">
                  <c:v>1319</c:v>
                </c:pt>
                <c:pt idx="10">
                  <c:v>1177</c:v>
                </c:pt>
                <c:pt idx="11">
                  <c:v>1024</c:v>
                </c:pt>
                <c:pt idx="12">
                  <c:v>898</c:v>
                </c:pt>
                <c:pt idx="13">
                  <c:v>757</c:v>
                </c:pt>
                <c:pt idx="14">
                  <c:v>683</c:v>
                </c:pt>
                <c:pt idx="15">
                  <c:v>598</c:v>
                </c:pt>
                <c:pt idx="16">
                  <c:v>541</c:v>
                </c:pt>
                <c:pt idx="17">
                  <c:v>515</c:v>
                </c:pt>
                <c:pt idx="18">
                  <c:v>461</c:v>
                </c:pt>
                <c:pt idx="19">
                  <c:v>470</c:v>
                </c:pt>
                <c:pt idx="20">
                  <c:v>440</c:v>
                </c:pt>
                <c:pt idx="21">
                  <c:v>425</c:v>
                </c:pt>
                <c:pt idx="22">
                  <c:v>437</c:v>
                </c:pt>
                <c:pt idx="23">
                  <c:v>507</c:v>
                </c:pt>
                <c:pt idx="24">
                  <c:v>501</c:v>
                </c:pt>
                <c:pt idx="25">
                  <c:v>514</c:v>
                </c:pt>
                <c:pt idx="26">
                  <c:v>561</c:v>
                </c:pt>
                <c:pt idx="27">
                  <c:v>604</c:v>
                </c:pt>
                <c:pt idx="28">
                  <c:v>652</c:v>
                </c:pt>
                <c:pt idx="29">
                  <c:v>678</c:v>
                </c:pt>
                <c:pt idx="30">
                  <c:v>642</c:v>
                </c:pt>
                <c:pt idx="31">
                  <c:v>610</c:v>
                </c:pt>
                <c:pt idx="32">
                  <c:v>656</c:v>
                </c:pt>
                <c:pt idx="33">
                  <c:v>678</c:v>
                </c:pt>
                <c:pt idx="34">
                  <c:v>649</c:v>
                </c:pt>
                <c:pt idx="35">
                  <c:v>643</c:v>
                </c:pt>
                <c:pt idx="36">
                  <c:v>642</c:v>
                </c:pt>
                <c:pt idx="37">
                  <c:v>633</c:v>
                </c:pt>
                <c:pt idx="38">
                  <c:v>673</c:v>
                </c:pt>
                <c:pt idx="39">
                  <c:v>485</c:v>
                </c:pt>
                <c:pt idx="40">
                  <c:v>467</c:v>
                </c:pt>
                <c:pt idx="41">
                  <c:v>485</c:v>
                </c:pt>
                <c:pt idx="42">
                  <c:v>512</c:v>
                </c:pt>
                <c:pt idx="43">
                  <c:v>535</c:v>
                </c:pt>
                <c:pt idx="44">
                  <c:v>476</c:v>
                </c:pt>
                <c:pt idx="45">
                  <c:v>567</c:v>
                </c:pt>
                <c:pt idx="46">
                  <c:v>633</c:v>
                </c:pt>
              </c:numCache>
            </c:numRef>
          </c:val>
          <c:smooth val="1"/>
        </c:ser>
        <c:ser>
          <c:idx val="1"/>
          <c:order val="1"/>
          <c:tx>
            <c:v>Female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1629339479975813E-2"/>
                  <c:y val="2.3340500342378338E-2"/>
                </c:manualLayout>
              </c:layout>
              <c:dLblPos val="r"/>
              <c:showVal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-9.3599116383659524E-3"/>
                  <c:y val="2.3152813296833601E-2"/>
                </c:manualLayout>
              </c:layout>
              <c:dLblPos val="r"/>
              <c:showVal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-1.4496103291661851E-2"/>
                  <c:y val="7.561038260659611E-2"/>
                </c:manualLayout>
              </c:layout>
              <c:dLblPos val="r"/>
              <c:showVal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-4.3068974208921681E-2"/>
                  <c:y val="3.6310352029086529E-2"/>
                </c:manualLayout>
              </c:layout>
              <c:dLblPos val="r"/>
              <c:showVal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-1.3779363113233561E-2"/>
                  <c:y val="-3.1393878845814273E-2"/>
                </c:manualLayout>
              </c:layout>
              <c:dLblPos val="r"/>
              <c:showVal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layout>
                <c:manualLayout>
                  <c:x val="-2.058790907380224E-2"/>
                  <c:y val="3.6478915208496936E-2"/>
                </c:manualLayout>
              </c:layout>
              <c:dLblPos val="r"/>
              <c:showVal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layout>
                <c:manualLayout>
                  <c:x val="-0.11382922941970373"/>
                  <c:y val="2.5188774264840005E-2"/>
                </c:manualLayout>
              </c:layout>
              <c:dLblPos val="r"/>
              <c:showVal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layout>
                <c:manualLayout>
                  <c:x val="-2.0737544764313299E-3"/>
                  <c:y val="6.7792717338756381E-3"/>
                </c:manualLayout>
              </c:layout>
              <c:dLblPos val="r"/>
              <c:showVal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'Data and Charts'!$B$5:$B$51</c:f>
              <c:numCache>
                <c:formatCode>General</c:formatCode>
                <c:ptCount val="47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</c:numCache>
            </c:numRef>
          </c:cat>
          <c:val>
            <c:numRef>
              <c:f>'Data and Charts'!$K$5:$K$51</c:f>
              <c:numCache>
                <c:formatCode>#,##0</c:formatCode>
                <c:ptCount val="47"/>
                <c:pt idx="0">
                  <c:v>301</c:v>
                </c:pt>
                <c:pt idx="1">
                  <c:v>356</c:v>
                </c:pt>
                <c:pt idx="2">
                  <c:v>403</c:v>
                </c:pt>
                <c:pt idx="3">
                  <c:v>531</c:v>
                </c:pt>
                <c:pt idx="4">
                  <c:v>677</c:v>
                </c:pt>
                <c:pt idx="5">
                  <c:v>679</c:v>
                </c:pt>
                <c:pt idx="6">
                  <c:v>769</c:v>
                </c:pt>
                <c:pt idx="7">
                  <c:v>783</c:v>
                </c:pt>
                <c:pt idx="8">
                  <c:v>890</c:v>
                </c:pt>
                <c:pt idx="9">
                  <c:v>816</c:v>
                </c:pt>
                <c:pt idx="10">
                  <c:v>858</c:v>
                </c:pt>
                <c:pt idx="11">
                  <c:v>827</c:v>
                </c:pt>
                <c:pt idx="12">
                  <c:v>752</c:v>
                </c:pt>
                <c:pt idx="13">
                  <c:v>694</c:v>
                </c:pt>
                <c:pt idx="14">
                  <c:v>689</c:v>
                </c:pt>
                <c:pt idx="15">
                  <c:v>657</c:v>
                </c:pt>
                <c:pt idx="16">
                  <c:v>642</c:v>
                </c:pt>
                <c:pt idx="17">
                  <c:v>642</c:v>
                </c:pt>
                <c:pt idx="18">
                  <c:v>554</c:v>
                </c:pt>
                <c:pt idx="19">
                  <c:v>575</c:v>
                </c:pt>
                <c:pt idx="20">
                  <c:v>546</c:v>
                </c:pt>
                <c:pt idx="21">
                  <c:v>545</c:v>
                </c:pt>
                <c:pt idx="22">
                  <c:v>576</c:v>
                </c:pt>
                <c:pt idx="23">
                  <c:v>662</c:v>
                </c:pt>
                <c:pt idx="24">
                  <c:v>712</c:v>
                </c:pt>
                <c:pt idx="25">
                  <c:v>779</c:v>
                </c:pt>
                <c:pt idx="26">
                  <c:v>818</c:v>
                </c:pt>
                <c:pt idx="27">
                  <c:v>960</c:v>
                </c:pt>
                <c:pt idx="28">
                  <c:v>1023</c:v>
                </c:pt>
                <c:pt idx="29">
                  <c:v>1112</c:v>
                </c:pt>
                <c:pt idx="30">
                  <c:v>1180</c:v>
                </c:pt>
                <c:pt idx="31">
                  <c:v>1142</c:v>
                </c:pt>
                <c:pt idx="32">
                  <c:v>1118</c:v>
                </c:pt>
                <c:pt idx="33">
                  <c:v>1318</c:v>
                </c:pt>
                <c:pt idx="34">
                  <c:v>1387</c:v>
                </c:pt>
                <c:pt idx="35">
                  <c:v>1258</c:v>
                </c:pt>
                <c:pt idx="36">
                  <c:v>1315</c:v>
                </c:pt>
                <c:pt idx="37">
                  <c:v>1296</c:v>
                </c:pt>
                <c:pt idx="38">
                  <c:v>1358</c:v>
                </c:pt>
                <c:pt idx="39">
                  <c:v>1033</c:v>
                </c:pt>
                <c:pt idx="40">
                  <c:v>1110</c:v>
                </c:pt>
                <c:pt idx="41">
                  <c:v>1090</c:v>
                </c:pt>
                <c:pt idx="42">
                  <c:v>1059</c:v>
                </c:pt>
                <c:pt idx="43">
                  <c:v>1064</c:v>
                </c:pt>
                <c:pt idx="44">
                  <c:v>977</c:v>
                </c:pt>
                <c:pt idx="45">
                  <c:v>1073</c:v>
                </c:pt>
                <c:pt idx="46">
                  <c:v>1177</c:v>
                </c:pt>
              </c:numCache>
            </c:numRef>
          </c:val>
          <c:smooth val="1"/>
        </c:ser>
        <c:dLbls>
          <c:showVal val="1"/>
        </c:dLbls>
        <c:marker val="1"/>
        <c:axId val="99538432"/>
        <c:axId val="99539968"/>
      </c:lineChart>
      <c:catAx>
        <c:axId val="9953843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8100">
            <a:solidFill>
              <a:srgbClr val="333399"/>
            </a:solidFill>
            <a:prstDash val="solid"/>
          </a:ln>
        </c:spPr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539968"/>
        <c:crosses val="autoZero"/>
        <c:auto val="1"/>
        <c:lblAlgn val="ctr"/>
        <c:lblOffset val="100"/>
        <c:tickLblSkip val="2"/>
        <c:tickMarkSkip val="1"/>
      </c:catAx>
      <c:valAx>
        <c:axId val="99539968"/>
        <c:scaling>
          <c:orientation val="minMax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1"/>
        <c:tickLblPos val="none"/>
        <c:crossAx val="995384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903027589778703"/>
          <c:y val="0.67167449562366932"/>
          <c:w val="0.15217408860681711"/>
          <c:h val="0.14592297207484262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1.6597399424436145E-2"/>
          <c:y val="9.1549505642756115E-2"/>
          <c:w val="0.9668191821764297"/>
          <c:h val="0.77699708635262243"/>
        </c:manualLayout>
      </c:layout>
      <c:lineChart>
        <c:grouping val="standard"/>
        <c:ser>
          <c:idx val="0"/>
          <c:order val="0"/>
          <c:tx>
            <c:v>Male</c:v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6.421073851189037E-3"/>
                  <c:y val="-2.9632008731961187E-2"/>
                </c:manualLayout>
              </c:layout>
              <c:dLblPos val="r"/>
              <c:showVal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2.6242953487043059E-3"/>
                  <c:y val="-3.2167105619052665E-2"/>
                </c:manualLayout>
              </c:layout>
              <c:dLblPos val="r"/>
              <c:showVal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-3.3583592748580818E-2"/>
                  <c:y val="-3.3877392714899854E-2"/>
                </c:manualLayout>
              </c:layout>
              <c:dLblPos val="r"/>
              <c:showVal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layout>
                <c:manualLayout>
                  <c:x val="-6.9753371421629268E-2"/>
                  <c:y val="-2.9307249846676223E-2"/>
                </c:manualLayout>
              </c:layout>
              <c:dLblPos val="r"/>
              <c:showVal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6"/>
              <c:layout>
                <c:manualLayout>
                  <c:x val="-1.699743151088921E-3"/>
                  <c:y val="4.6659342830229135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accent5">
                        <a:lumMod val="50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'Data and Charts'!$B$5:$B$51</c:f>
              <c:numCache>
                <c:formatCode>General</c:formatCode>
                <c:ptCount val="47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</c:numCache>
            </c:numRef>
          </c:cat>
          <c:val>
            <c:numRef>
              <c:f>'Data and Charts'!$O$5:$O$51</c:f>
              <c:numCache>
                <c:formatCode>0</c:formatCode>
                <c:ptCount val="47"/>
                <c:pt idx="0">
                  <c:v>220</c:v>
                </c:pt>
                <c:pt idx="1">
                  <c:v>271</c:v>
                </c:pt>
                <c:pt idx="2">
                  <c:v>297</c:v>
                </c:pt>
                <c:pt idx="3">
                  <c:v>331</c:v>
                </c:pt>
                <c:pt idx="4">
                  <c:v>412</c:v>
                </c:pt>
                <c:pt idx="5">
                  <c:v>471</c:v>
                </c:pt>
                <c:pt idx="6">
                  <c:v>501</c:v>
                </c:pt>
                <c:pt idx="7">
                  <c:v>445</c:v>
                </c:pt>
                <c:pt idx="8">
                  <c:v>460</c:v>
                </c:pt>
                <c:pt idx="9">
                  <c:v>470</c:v>
                </c:pt>
                <c:pt idx="10">
                  <c:v>511</c:v>
                </c:pt>
                <c:pt idx="11">
                  <c:v>488</c:v>
                </c:pt>
                <c:pt idx="12">
                  <c:v>386</c:v>
                </c:pt>
                <c:pt idx="13">
                  <c:v>400</c:v>
                </c:pt>
                <c:pt idx="14">
                  <c:v>369</c:v>
                </c:pt>
                <c:pt idx="15">
                  <c:v>363</c:v>
                </c:pt>
                <c:pt idx="16">
                  <c:v>354</c:v>
                </c:pt>
                <c:pt idx="17">
                  <c:v>323</c:v>
                </c:pt>
                <c:pt idx="18">
                  <c:v>300</c:v>
                </c:pt>
                <c:pt idx="19">
                  <c:v>243</c:v>
                </c:pt>
                <c:pt idx="20">
                  <c:v>285</c:v>
                </c:pt>
                <c:pt idx="21">
                  <c:v>274</c:v>
                </c:pt>
                <c:pt idx="22">
                  <c:v>219</c:v>
                </c:pt>
                <c:pt idx="23">
                  <c:v>226</c:v>
                </c:pt>
                <c:pt idx="24">
                  <c:v>230</c:v>
                </c:pt>
                <c:pt idx="25">
                  <c:v>247</c:v>
                </c:pt>
                <c:pt idx="26">
                  <c:v>262</c:v>
                </c:pt>
                <c:pt idx="27">
                  <c:v>280</c:v>
                </c:pt>
                <c:pt idx="28">
                  <c:v>265</c:v>
                </c:pt>
                <c:pt idx="29">
                  <c:v>261</c:v>
                </c:pt>
                <c:pt idx="30">
                  <c:v>251</c:v>
                </c:pt>
                <c:pt idx="31">
                  <c:v>267</c:v>
                </c:pt>
                <c:pt idx="32">
                  <c:v>261</c:v>
                </c:pt>
                <c:pt idx="33">
                  <c:v>213</c:v>
                </c:pt>
                <c:pt idx="34">
                  <c:v>248</c:v>
                </c:pt>
                <c:pt idx="35">
                  <c:v>229</c:v>
                </c:pt>
                <c:pt idx="36">
                  <c:v>215</c:v>
                </c:pt>
                <c:pt idx="37">
                  <c:v>245</c:v>
                </c:pt>
                <c:pt idx="38">
                  <c:v>226</c:v>
                </c:pt>
                <c:pt idx="39">
                  <c:v>205</c:v>
                </c:pt>
                <c:pt idx="40">
                  <c:v>206</c:v>
                </c:pt>
                <c:pt idx="41">
                  <c:v>211</c:v>
                </c:pt>
                <c:pt idx="42">
                  <c:v>193</c:v>
                </c:pt>
                <c:pt idx="43">
                  <c:v>162</c:v>
                </c:pt>
                <c:pt idx="44">
                  <c:v>234</c:v>
                </c:pt>
                <c:pt idx="45">
                  <c:v>254</c:v>
                </c:pt>
                <c:pt idx="46">
                  <c:v>262</c:v>
                </c:pt>
              </c:numCache>
            </c:numRef>
          </c:val>
          <c:smooth val="1"/>
        </c:ser>
        <c:ser>
          <c:idx val="1"/>
          <c:order val="1"/>
          <c:tx>
            <c:v>Female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1818128806618275E-2"/>
                  <c:y val="2.130703778287351E-2"/>
                </c:manualLayout>
              </c:layout>
              <c:dLblPos val="r"/>
              <c:showVal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-2.442847187008507E-2"/>
                  <c:y val="3.3024548540628633E-2"/>
                </c:manualLayout>
              </c:layout>
              <c:dLblPos val="r"/>
              <c:showVal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layout>
                <c:manualLayout>
                  <c:x val="-6.3144532632877448E-2"/>
                  <c:y val="-1.1682068621293071E-2"/>
                </c:manualLayout>
              </c:layout>
              <c:dLblPos val="r"/>
              <c:showVal val="1"/>
            </c:dLbl>
            <c:dLbl>
              <c:idx val="41"/>
              <c:delete val="1"/>
            </c:dLbl>
            <c:dLbl>
              <c:idx val="42"/>
              <c:layout>
                <c:manualLayout>
                  <c:x val="-4.9435215946843851E-2"/>
                  <c:y val="1.2535226929113834E-2"/>
                </c:manualLayout>
              </c:layout>
              <c:dLblPos val="r"/>
              <c:showVal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6"/>
              <c:layout>
                <c:manualLayout>
                  <c:x val="-1.699743151088921E-3"/>
                  <c:y val="-4.054008475413351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accent6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'Data and Charts'!$B$5:$B$51</c:f>
              <c:numCache>
                <c:formatCode>General</c:formatCode>
                <c:ptCount val="47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</c:numCache>
            </c:numRef>
          </c:cat>
          <c:val>
            <c:numRef>
              <c:f>'Data and Charts'!$Q$5:$Q$51</c:f>
              <c:numCache>
                <c:formatCode>#,##0</c:formatCode>
                <c:ptCount val="47"/>
                <c:pt idx="0">
                  <c:v>40</c:v>
                </c:pt>
                <c:pt idx="1">
                  <c:v>60</c:v>
                </c:pt>
                <c:pt idx="2">
                  <c:v>73</c:v>
                </c:pt>
                <c:pt idx="3">
                  <c:v>82</c:v>
                </c:pt>
                <c:pt idx="4">
                  <c:v>93</c:v>
                </c:pt>
                <c:pt idx="5">
                  <c:v>116</c:v>
                </c:pt>
                <c:pt idx="6">
                  <c:v>138</c:v>
                </c:pt>
                <c:pt idx="7">
                  <c:v>154</c:v>
                </c:pt>
                <c:pt idx="8">
                  <c:v>185</c:v>
                </c:pt>
                <c:pt idx="9">
                  <c:v>210</c:v>
                </c:pt>
                <c:pt idx="10">
                  <c:v>223</c:v>
                </c:pt>
                <c:pt idx="11">
                  <c:v>237</c:v>
                </c:pt>
                <c:pt idx="12">
                  <c:v>224</c:v>
                </c:pt>
                <c:pt idx="13">
                  <c:v>232</c:v>
                </c:pt>
                <c:pt idx="14">
                  <c:v>231</c:v>
                </c:pt>
                <c:pt idx="15">
                  <c:v>242</c:v>
                </c:pt>
                <c:pt idx="16">
                  <c:v>214</c:v>
                </c:pt>
                <c:pt idx="17">
                  <c:v>228</c:v>
                </c:pt>
                <c:pt idx="18">
                  <c:v>234</c:v>
                </c:pt>
                <c:pt idx="19">
                  <c:v>243</c:v>
                </c:pt>
                <c:pt idx="20">
                  <c:v>221</c:v>
                </c:pt>
                <c:pt idx="21">
                  <c:v>175</c:v>
                </c:pt>
                <c:pt idx="22">
                  <c:v>249</c:v>
                </c:pt>
                <c:pt idx="23">
                  <c:v>232</c:v>
                </c:pt>
                <c:pt idx="24">
                  <c:v>218</c:v>
                </c:pt>
                <c:pt idx="25">
                  <c:v>246</c:v>
                </c:pt>
                <c:pt idx="26">
                  <c:v>250</c:v>
                </c:pt>
                <c:pt idx="27">
                  <c:v>255</c:v>
                </c:pt>
                <c:pt idx="28">
                  <c:v>283</c:v>
                </c:pt>
                <c:pt idx="29">
                  <c:v>294</c:v>
                </c:pt>
                <c:pt idx="30">
                  <c:v>276</c:v>
                </c:pt>
                <c:pt idx="31">
                  <c:v>331</c:v>
                </c:pt>
                <c:pt idx="32">
                  <c:v>318</c:v>
                </c:pt>
                <c:pt idx="33">
                  <c:v>316</c:v>
                </c:pt>
                <c:pt idx="34">
                  <c:v>354</c:v>
                </c:pt>
                <c:pt idx="35">
                  <c:v>321</c:v>
                </c:pt>
                <c:pt idx="36">
                  <c:v>332</c:v>
                </c:pt>
                <c:pt idx="37">
                  <c:v>353</c:v>
                </c:pt>
                <c:pt idx="38">
                  <c:v>338</c:v>
                </c:pt>
                <c:pt idx="39">
                  <c:v>329</c:v>
                </c:pt>
                <c:pt idx="40">
                  <c:v>368</c:v>
                </c:pt>
                <c:pt idx="41">
                  <c:v>320</c:v>
                </c:pt>
                <c:pt idx="42">
                  <c:v>284</c:v>
                </c:pt>
                <c:pt idx="43">
                  <c:v>206</c:v>
                </c:pt>
                <c:pt idx="44">
                  <c:v>378</c:v>
                </c:pt>
                <c:pt idx="45">
                  <c:v>402</c:v>
                </c:pt>
                <c:pt idx="46">
                  <c:v>395</c:v>
                </c:pt>
              </c:numCache>
            </c:numRef>
          </c:val>
          <c:smooth val="1"/>
        </c:ser>
        <c:marker val="1"/>
        <c:axId val="99781632"/>
        <c:axId val="105501440"/>
      </c:lineChart>
      <c:catAx>
        <c:axId val="9978163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8100">
            <a:solidFill>
              <a:srgbClr val="000080"/>
            </a:solidFill>
            <a:prstDash val="solid"/>
          </a:ln>
        </c:spPr>
        <c:txPr>
          <a:bodyPr rot="-540000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1440"/>
        <c:crosses val="autoZero"/>
        <c:auto val="1"/>
        <c:lblAlgn val="ctr"/>
        <c:lblOffset val="100"/>
        <c:tickLblSkip val="2"/>
        <c:tickMarkSkip val="1"/>
      </c:catAx>
      <c:valAx>
        <c:axId val="105501440"/>
        <c:scaling>
          <c:orientation val="minMax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tickLblPos val="none"/>
        <c:crossAx val="997816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129568106312293"/>
          <c:y val="0.65962589183394327"/>
          <c:w val="0.16611295681063121"/>
          <c:h val="0.16197232388204996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55</xdr:row>
      <xdr:rowOff>123825</xdr:rowOff>
    </xdr:from>
    <xdr:to>
      <xdr:col>9</xdr:col>
      <xdr:colOff>171450</xdr:colOff>
      <xdr:row>78</xdr:row>
      <xdr:rowOff>152400</xdr:rowOff>
    </xdr:to>
    <xdr:graphicFrame macro="">
      <xdr:nvGraphicFramePr>
        <xdr:cNvPr id="1200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81</xdr:row>
      <xdr:rowOff>9525</xdr:rowOff>
    </xdr:from>
    <xdr:to>
      <xdr:col>9</xdr:col>
      <xdr:colOff>104775</xdr:colOff>
      <xdr:row>107</xdr:row>
      <xdr:rowOff>57150</xdr:rowOff>
    </xdr:to>
    <xdr:graphicFrame macro="">
      <xdr:nvGraphicFramePr>
        <xdr:cNvPr id="1201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108</xdr:row>
      <xdr:rowOff>0</xdr:rowOff>
    </xdr:from>
    <xdr:to>
      <xdr:col>9</xdr:col>
      <xdr:colOff>66675</xdr:colOff>
      <xdr:row>135</xdr:row>
      <xdr:rowOff>66675</xdr:rowOff>
    </xdr:to>
    <xdr:graphicFrame macro="">
      <xdr:nvGraphicFramePr>
        <xdr:cNvPr id="1202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136</xdr:row>
      <xdr:rowOff>123825</xdr:rowOff>
    </xdr:from>
    <xdr:to>
      <xdr:col>9</xdr:col>
      <xdr:colOff>180975</xdr:colOff>
      <xdr:row>161</xdr:row>
      <xdr:rowOff>133350</xdr:rowOff>
    </xdr:to>
    <xdr:graphicFrame macro="">
      <xdr:nvGraphicFramePr>
        <xdr:cNvPr id="1203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0.01013</cdr:x>
      <cdr:y>0.01256</cdr:y>
    </cdr:from>
    <cdr:to>
      <cdr:x>0.98842</cdr:x>
      <cdr:y>0.13145</cdr:y>
    </cdr:to>
    <cdr:sp macro="" textlink="">
      <cdr:nvSpPr>
        <cdr:cNvPr id="2051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78" y="48108"/>
          <a:ext cx="5599044" cy="455431"/>
        </a:xfrm>
        <a:prstGeom xmlns:a="http://schemas.openxmlformats.org/drawingml/2006/main" prst="rect">
          <a:avLst/>
        </a:prstGeom>
        <a:solidFill xmlns:a="http://schemas.openxmlformats.org/drawingml/2006/main">
          <a:srgbClr val="003366"/>
        </a:solidFill>
        <a:ln xmlns:a="http://schemas.openxmlformats.org/drawingml/2006/main" w="9525">
          <a:solidFill>
            <a:srgbClr val="333399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75" b="1" i="0" u="none" strike="noStrike" baseline="0">
              <a:solidFill>
                <a:srgbClr val="FFFFFF"/>
              </a:solidFill>
              <a:latin typeface="Arial"/>
              <a:cs typeface="Arial"/>
            </a:rPr>
            <a:t>Sociology Degrees Awarded to Women by Degree Level, </a:t>
          </a:r>
        </a:p>
        <a:p xmlns:a="http://schemas.openxmlformats.org/drawingml/2006/main">
          <a:pPr algn="ctr" rtl="0">
            <a:defRPr sz="1000"/>
          </a:pPr>
          <a:r>
            <a:rPr lang="en-US" sz="1175" b="1" i="0" u="none" strike="noStrike" baseline="0">
              <a:solidFill>
                <a:srgbClr val="FFFFFF"/>
              </a:solidFill>
              <a:latin typeface="Arial"/>
              <a:cs typeface="Arial"/>
            </a:rPr>
            <a:t>1966 - 2012 </a:t>
          </a:r>
          <a:r>
            <a:rPr lang="en-US" sz="1175" b="0" i="0" u="none" strike="noStrike" baseline="0">
              <a:solidFill>
                <a:srgbClr val="FFFFFF"/>
              </a:solidFill>
              <a:latin typeface="Arial"/>
              <a:cs typeface="Arial"/>
            </a:rPr>
            <a:t>(in percents)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0.00831</cdr:x>
      <cdr:y>0.01116</cdr:y>
    </cdr:from>
    <cdr:to>
      <cdr:x>0.99169</cdr:x>
      <cdr:y>0.12359</cdr:y>
    </cdr:to>
    <cdr:sp macro="" textlink="">
      <cdr:nvSpPr>
        <cdr:cNvPr id="307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5638800" cy="479774"/>
        </a:xfrm>
        <a:prstGeom xmlns:a="http://schemas.openxmlformats.org/drawingml/2006/main" prst="rect">
          <a:avLst/>
        </a:prstGeom>
        <a:solidFill xmlns:a="http://schemas.openxmlformats.org/drawingml/2006/main">
          <a:srgbClr val="003366"/>
        </a:solidFill>
        <a:ln xmlns:a="http://schemas.openxmlformats.org/drawingml/2006/main" w="9525">
          <a:solidFill>
            <a:srgbClr val="333399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Baccalaureate Degrees in Sociology by Gender: 1966 - 2012</a:t>
          </a:r>
          <a:endParaRPr lang="en-US" sz="12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(number of degrees awarded)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0.00835</cdr:x>
      <cdr:y>0.01071</cdr:y>
    </cdr:from>
    <cdr:to>
      <cdr:x>0.99165</cdr:x>
      <cdr:y>0.12275</cdr:y>
    </cdr:to>
    <cdr:sp macro="" textlink="">
      <cdr:nvSpPr>
        <cdr:cNvPr id="4099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5610225" cy="498410"/>
        </a:xfrm>
        <a:prstGeom xmlns:a="http://schemas.openxmlformats.org/drawingml/2006/main" prst="rect">
          <a:avLst/>
        </a:prstGeom>
        <a:solidFill xmlns:a="http://schemas.openxmlformats.org/drawingml/2006/main">
          <a:srgbClr val="003366"/>
        </a:solidFill>
        <a:ln xmlns:a="http://schemas.openxmlformats.org/drawingml/2006/main" w="9525">
          <a:solidFill>
            <a:srgbClr val="00008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Masters Degrees in Sociology by Gender: 1966 - 2012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(number of degrees awarded)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0.00829</cdr:x>
      <cdr:y>0.01171</cdr:y>
    </cdr:from>
    <cdr:to>
      <cdr:x>0.99171</cdr:x>
      <cdr:y>0.14013</cdr:y>
    </cdr:to>
    <cdr:sp macro="" textlink="">
      <cdr:nvSpPr>
        <cdr:cNvPr id="1126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5648325" cy="522308"/>
        </a:xfrm>
        <a:prstGeom xmlns:a="http://schemas.openxmlformats.org/drawingml/2006/main" prst="rect">
          <a:avLst/>
        </a:prstGeom>
        <a:solidFill xmlns:a="http://schemas.openxmlformats.org/drawingml/2006/main">
          <a:srgbClr val="003366"/>
        </a:solidFill>
        <a:ln xmlns:a="http://schemas.openxmlformats.org/drawingml/2006/main" w="9525">
          <a:solidFill>
            <a:srgbClr val="00008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Doctorates in Sociology by Gender: 1966 - 2012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(number of degrees awarded)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T55"/>
  <sheetViews>
    <sheetView tabSelected="1" zoomScale="115" zoomScaleNormal="115" workbookViewId="0">
      <pane ySplit="4" topLeftCell="A56" activePane="bottomLeft" state="frozen"/>
      <selection pane="bottomLeft" activeCell="A84" sqref="A84"/>
    </sheetView>
  </sheetViews>
  <sheetFormatPr defaultRowHeight="12.75"/>
  <cols>
    <col min="1" max="1" width="2.7109375" customWidth="1"/>
    <col min="3" max="6" width="10.7109375" customWidth="1"/>
    <col min="7" max="7" width="9.85546875" bestFit="1" customWidth="1"/>
    <col min="8" max="20" width="10.7109375" customWidth="1"/>
  </cols>
  <sheetData>
    <row r="1" spans="2:20" ht="13.5" thickBot="1"/>
    <row r="2" spans="2:20" ht="26.25" customHeight="1" thickTop="1" thickBot="1">
      <c r="B2" s="7"/>
      <c r="C2" s="34" t="s">
        <v>4</v>
      </c>
      <c r="D2" s="34"/>
      <c r="E2" s="34"/>
      <c r="F2" s="34"/>
      <c r="G2" s="34"/>
      <c r="H2" s="36"/>
      <c r="I2" s="34" t="s">
        <v>0</v>
      </c>
      <c r="J2" s="39"/>
      <c r="K2" s="39"/>
      <c r="L2" s="39"/>
      <c r="M2" s="39"/>
      <c r="N2" s="40"/>
      <c r="O2" s="33" t="s">
        <v>10</v>
      </c>
      <c r="P2" s="34"/>
      <c r="Q2" s="34"/>
      <c r="R2" s="34"/>
      <c r="S2" s="34"/>
      <c r="T2" s="35"/>
    </row>
    <row r="3" spans="2:20" ht="14.25" customHeight="1" thickTop="1">
      <c r="B3" s="8" t="s">
        <v>3</v>
      </c>
      <c r="C3" s="25" t="s">
        <v>1</v>
      </c>
      <c r="D3" s="32"/>
      <c r="E3" s="26" t="s">
        <v>2</v>
      </c>
      <c r="F3" s="32"/>
      <c r="G3" s="6"/>
      <c r="H3" s="37" t="s">
        <v>9</v>
      </c>
      <c r="I3" s="25" t="s">
        <v>1</v>
      </c>
      <c r="J3" s="25"/>
      <c r="K3" s="26" t="s">
        <v>2</v>
      </c>
      <c r="L3" s="25"/>
      <c r="M3" s="27"/>
      <c r="N3" s="37" t="s">
        <v>9</v>
      </c>
      <c r="O3" s="25" t="s">
        <v>1</v>
      </c>
      <c r="P3" s="25"/>
      <c r="Q3" s="26" t="s">
        <v>2</v>
      </c>
      <c r="R3" s="25"/>
      <c r="S3" s="27"/>
      <c r="T3" s="28" t="s">
        <v>9</v>
      </c>
    </row>
    <row r="4" spans="2:20" ht="31.5" customHeight="1">
      <c r="B4" s="8"/>
      <c r="C4" s="17" t="s">
        <v>5</v>
      </c>
      <c r="D4" s="18" t="s">
        <v>6</v>
      </c>
      <c r="E4" s="19" t="s">
        <v>5</v>
      </c>
      <c r="F4" s="17" t="s">
        <v>6</v>
      </c>
      <c r="G4" s="20" t="s">
        <v>8</v>
      </c>
      <c r="H4" s="38"/>
      <c r="I4" s="17" t="s">
        <v>5</v>
      </c>
      <c r="J4" s="17" t="s">
        <v>6</v>
      </c>
      <c r="K4" s="19" t="s">
        <v>5</v>
      </c>
      <c r="L4" s="17" t="s">
        <v>6</v>
      </c>
      <c r="M4" s="21" t="s">
        <v>8</v>
      </c>
      <c r="N4" s="38"/>
      <c r="O4" s="17" t="s">
        <v>5</v>
      </c>
      <c r="P4" s="17" t="s">
        <v>6</v>
      </c>
      <c r="Q4" s="19" t="s">
        <v>5</v>
      </c>
      <c r="R4" s="17" t="s">
        <v>6</v>
      </c>
      <c r="S4" s="21" t="s">
        <v>8</v>
      </c>
      <c r="T4" s="29"/>
    </row>
    <row r="5" spans="2:20" ht="18" customHeight="1">
      <c r="B5" s="10">
        <v>1966</v>
      </c>
      <c r="C5" s="2">
        <v>6139</v>
      </c>
      <c r="D5" s="12"/>
      <c r="E5" s="2">
        <v>9064</v>
      </c>
      <c r="F5" s="12"/>
      <c r="G5" s="5">
        <f>(E5/H5)</f>
        <v>0.59619811879234363</v>
      </c>
      <c r="H5" s="16">
        <f>SUM(C5:E5)</f>
        <v>15203</v>
      </c>
      <c r="I5" s="2">
        <v>680</v>
      </c>
      <c r="J5" s="12"/>
      <c r="K5" s="2">
        <v>301</v>
      </c>
      <c r="L5" s="12"/>
      <c r="M5" s="5">
        <f>K5/N5</f>
        <v>0.3068297655453619</v>
      </c>
      <c r="N5" s="16">
        <f>SUM(I5:K5)</f>
        <v>981</v>
      </c>
      <c r="O5" s="1">
        <v>220</v>
      </c>
      <c r="P5" s="12"/>
      <c r="Q5" s="2">
        <v>40</v>
      </c>
      <c r="R5" s="22"/>
      <c r="S5" s="5">
        <f>Q5/T5</f>
        <v>0.15384615384615385</v>
      </c>
      <c r="T5" s="16">
        <f>SUM(O5:Q5)</f>
        <v>260</v>
      </c>
    </row>
    <row r="6" spans="2:20">
      <c r="B6" s="10">
        <v>1967</v>
      </c>
      <c r="C6" s="2">
        <v>7163</v>
      </c>
      <c r="D6" s="4">
        <f t="shared" ref="D6:D48" si="0">(C6-C5)/C5</f>
        <v>0.16680241081609382</v>
      </c>
      <c r="E6" s="2">
        <v>10588</v>
      </c>
      <c r="F6" s="4">
        <f>(E6-E5)/E5</f>
        <v>0.16813768755516328</v>
      </c>
      <c r="G6" s="5">
        <f t="shared" ref="G6:G47" si="1">(E6/H6)</f>
        <v>0.59646783323347663</v>
      </c>
      <c r="H6" s="16">
        <f t="shared" ref="H6:H45" si="2">SUM(C6:E6)</f>
        <v>17751.166802410815</v>
      </c>
      <c r="I6" s="2">
        <v>837</v>
      </c>
      <c r="J6" s="4">
        <f t="shared" ref="J6:J48" si="3">(I6-I5)/I5</f>
        <v>0.23088235294117648</v>
      </c>
      <c r="K6" s="2">
        <v>356</v>
      </c>
      <c r="L6" s="4">
        <f t="shared" ref="L6:L48" si="4">(K6-K5)/K5</f>
        <v>0.18272425249169436</v>
      </c>
      <c r="M6" s="5">
        <f t="shared" ref="M6:M48" si="5">K6/N6</f>
        <v>0.29834963649113816</v>
      </c>
      <c r="N6" s="16">
        <f t="shared" ref="N6:N45" si="6">SUM(I6:K6)</f>
        <v>1193.2308823529411</v>
      </c>
      <c r="O6" s="1">
        <v>271</v>
      </c>
      <c r="P6" s="4">
        <f t="shared" ref="P6:P48" si="7">(O6-O5)/O5</f>
        <v>0.23181818181818181</v>
      </c>
      <c r="Q6" s="2">
        <v>60</v>
      </c>
      <c r="R6" s="4">
        <f t="shared" ref="R6:R48" si="8">(Q6-Q5)/Q5</f>
        <v>0.5</v>
      </c>
      <c r="S6" s="5">
        <f t="shared" ref="S6:S48" si="9">Q6/T6</f>
        <v>0.18114201808675603</v>
      </c>
      <c r="T6" s="16">
        <f t="shared" ref="T6:T47" si="10">SUM(O6:Q6)</f>
        <v>331.2318181818182</v>
      </c>
    </row>
    <row r="7" spans="2:20">
      <c r="B7" s="10">
        <v>1968</v>
      </c>
      <c r="C7" s="2">
        <v>8577</v>
      </c>
      <c r="D7" s="4">
        <f t="shared" si="0"/>
        <v>0.1974033226301829</v>
      </c>
      <c r="E7" s="2">
        <v>13485</v>
      </c>
      <c r="F7" s="4">
        <f t="shared" ref="F7:F47" si="11">(E7-E6)/E6</f>
        <v>0.27361163581412923</v>
      </c>
      <c r="G7" s="5">
        <f t="shared" si="1"/>
        <v>0.61122651354615842</v>
      </c>
      <c r="H7" s="16">
        <f t="shared" si="2"/>
        <v>22062.197403322629</v>
      </c>
      <c r="I7" s="2">
        <v>790</v>
      </c>
      <c r="J7" s="4">
        <f t="shared" si="3"/>
        <v>-5.6152927120669056E-2</v>
      </c>
      <c r="K7" s="2">
        <v>403</v>
      </c>
      <c r="L7" s="4">
        <f t="shared" si="4"/>
        <v>0.13202247191011235</v>
      </c>
      <c r="M7" s="5">
        <f t="shared" si="5"/>
        <v>0.33781975655336943</v>
      </c>
      <c r="N7" s="16">
        <f t="shared" si="6"/>
        <v>1192.9438470728792</v>
      </c>
      <c r="O7" s="1">
        <v>297</v>
      </c>
      <c r="P7" s="4">
        <f t="shared" si="7"/>
        <v>9.5940959409594101E-2</v>
      </c>
      <c r="Q7" s="2">
        <v>73</v>
      </c>
      <c r="R7" s="4">
        <f t="shared" si="8"/>
        <v>0.21666666666666667</v>
      </c>
      <c r="S7" s="5">
        <f t="shared" si="9"/>
        <v>0.19724615139188004</v>
      </c>
      <c r="T7" s="16">
        <f t="shared" si="10"/>
        <v>370.09594095940957</v>
      </c>
    </row>
    <row r="8" spans="2:20">
      <c r="B8" s="10">
        <v>1969</v>
      </c>
      <c r="C8" s="2">
        <v>10342</v>
      </c>
      <c r="D8" s="4">
        <f t="shared" si="0"/>
        <v>0.20578290777661187</v>
      </c>
      <c r="E8" s="2">
        <v>16213</v>
      </c>
      <c r="F8" s="4">
        <f t="shared" si="11"/>
        <v>0.20229885057471264</v>
      </c>
      <c r="G8" s="5">
        <f t="shared" si="1"/>
        <v>0.61053942238457359</v>
      </c>
      <c r="H8" s="16">
        <f t="shared" si="2"/>
        <v>26555.205782907775</v>
      </c>
      <c r="I8" s="2">
        <v>1125</v>
      </c>
      <c r="J8" s="4">
        <f t="shared" si="3"/>
        <v>0.42405063291139239</v>
      </c>
      <c r="K8" s="2">
        <v>531</v>
      </c>
      <c r="L8" s="4">
        <f t="shared" si="4"/>
        <v>0.31761786600496278</v>
      </c>
      <c r="M8" s="5">
        <f t="shared" si="5"/>
        <v>0.32057008578033358</v>
      </c>
      <c r="N8" s="16">
        <f t="shared" si="6"/>
        <v>1656.4240506329113</v>
      </c>
      <c r="O8" s="1">
        <v>331</v>
      </c>
      <c r="P8" s="4">
        <f t="shared" si="7"/>
        <v>0.11447811447811448</v>
      </c>
      <c r="Q8" s="2">
        <v>82</v>
      </c>
      <c r="R8" s="4">
        <f t="shared" si="8"/>
        <v>0.12328767123287671</v>
      </c>
      <c r="S8" s="5">
        <f t="shared" si="9"/>
        <v>0.19849219609601043</v>
      </c>
      <c r="T8" s="16">
        <f t="shared" si="10"/>
        <v>413.11447811447812</v>
      </c>
    </row>
    <row r="9" spans="2:20">
      <c r="B9" s="10">
        <v>1970</v>
      </c>
      <c r="C9" s="2">
        <v>12445</v>
      </c>
      <c r="D9" s="4">
        <f t="shared" si="0"/>
        <v>0.20334558112550763</v>
      </c>
      <c r="E9" s="2">
        <v>18403</v>
      </c>
      <c r="F9" s="4">
        <f t="shared" si="11"/>
        <v>0.1350767902300623</v>
      </c>
      <c r="G9" s="5">
        <f t="shared" si="1"/>
        <v>0.59656634760338978</v>
      </c>
      <c r="H9" s="16">
        <f t="shared" si="2"/>
        <v>30848.203345581125</v>
      </c>
      <c r="I9" s="2">
        <v>1139</v>
      </c>
      <c r="J9" s="4">
        <f t="shared" si="3"/>
        <v>1.2444444444444444E-2</v>
      </c>
      <c r="K9" s="2">
        <v>677</v>
      </c>
      <c r="L9" s="4">
        <f t="shared" si="4"/>
        <v>0.27495291902071561</v>
      </c>
      <c r="M9" s="5">
        <f t="shared" si="5"/>
        <v>0.37279480218931438</v>
      </c>
      <c r="N9" s="16">
        <f t="shared" si="6"/>
        <v>1816.0124444444446</v>
      </c>
      <c r="O9" s="1">
        <v>412</v>
      </c>
      <c r="P9" s="4">
        <f t="shared" si="7"/>
        <v>0.24471299093655588</v>
      </c>
      <c r="Q9" s="2">
        <v>93</v>
      </c>
      <c r="R9" s="4">
        <f t="shared" si="8"/>
        <v>0.13414634146341464</v>
      </c>
      <c r="S9" s="5">
        <f t="shared" si="9"/>
        <v>0.18406921954603075</v>
      </c>
      <c r="T9" s="16">
        <f t="shared" si="10"/>
        <v>505.24471299093653</v>
      </c>
    </row>
    <row r="10" spans="2:20">
      <c r="B10" s="10">
        <v>1971</v>
      </c>
      <c r="C10" s="2">
        <v>13706</v>
      </c>
      <c r="D10" s="4">
        <f t="shared" si="0"/>
        <v>0.10132583366813981</v>
      </c>
      <c r="E10" s="2">
        <v>19961</v>
      </c>
      <c r="F10" s="4">
        <f t="shared" si="11"/>
        <v>8.4660109764712277E-2</v>
      </c>
      <c r="G10" s="5">
        <f t="shared" si="1"/>
        <v>0.59289333544980272</v>
      </c>
      <c r="H10" s="16">
        <f t="shared" si="2"/>
        <v>33667.101325833668</v>
      </c>
      <c r="I10" s="2">
        <v>1136</v>
      </c>
      <c r="J10" s="4">
        <f t="shared" si="3"/>
        <v>-2.6338893766461808E-3</v>
      </c>
      <c r="K10" s="2">
        <v>679</v>
      </c>
      <c r="L10" s="4">
        <f t="shared" si="4"/>
        <v>2.9542097488921715E-3</v>
      </c>
      <c r="M10" s="5">
        <f t="shared" si="5"/>
        <v>0.37410522608913543</v>
      </c>
      <c r="N10" s="16">
        <f t="shared" si="6"/>
        <v>1814.9973661106233</v>
      </c>
      <c r="O10" s="1">
        <v>471</v>
      </c>
      <c r="P10" s="4">
        <f t="shared" si="7"/>
        <v>0.14320388349514562</v>
      </c>
      <c r="Q10" s="2">
        <v>116</v>
      </c>
      <c r="R10" s="4">
        <f t="shared" si="8"/>
        <v>0.24731182795698925</v>
      </c>
      <c r="S10" s="5">
        <f t="shared" si="9"/>
        <v>0.1975667933014473</v>
      </c>
      <c r="T10" s="16">
        <f t="shared" si="10"/>
        <v>587.14320388349506</v>
      </c>
    </row>
    <row r="11" spans="2:20">
      <c r="B11" s="10">
        <v>1972</v>
      </c>
      <c r="C11" s="2">
        <v>15334</v>
      </c>
      <c r="D11" s="4">
        <f t="shared" si="0"/>
        <v>0.1187800963081862</v>
      </c>
      <c r="E11" s="2">
        <v>20296</v>
      </c>
      <c r="F11" s="4">
        <f t="shared" si="11"/>
        <v>1.6782726316316818E-2</v>
      </c>
      <c r="G11" s="5">
        <f t="shared" si="1"/>
        <v>0.56963043332142216</v>
      </c>
      <c r="H11" s="16">
        <f t="shared" si="2"/>
        <v>35630.118780096309</v>
      </c>
      <c r="I11" s="2">
        <v>1218</v>
      </c>
      <c r="J11" s="4">
        <f t="shared" si="3"/>
        <v>7.2183098591549297E-2</v>
      </c>
      <c r="K11" s="2">
        <v>769</v>
      </c>
      <c r="L11" s="4">
        <f t="shared" si="4"/>
        <v>0.13254786450662739</v>
      </c>
      <c r="M11" s="5">
        <f t="shared" si="5"/>
        <v>0.38700154254126806</v>
      </c>
      <c r="N11" s="16">
        <f t="shared" si="6"/>
        <v>1987.0721830985915</v>
      </c>
      <c r="O11" s="1">
        <v>501</v>
      </c>
      <c r="P11" s="4">
        <f t="shared" si="7"/>
        <v>6.3694267515923567E-2</v>
      </c>
      <c r="Q11" s="2">
        <v>138</v>
      </c>
      <c r="R11" s="4">
        <f t="shared" si="8"/>
        <v>0.18965517241379309</v>
      </c>
      <c r="S11" s="5">
        <f t="shared" si="9"/>
        <v>0.2159409167472317</v>
      </c>
      <c r="T11" s="16">
        <f t="shared" si="10"/>
        <v>639.06369426751598</v>
      </c>
    </row>
    <row r="12" spans="2:20">
      <c r="B12" s="10">
        <v>1973</v>
      </c>
      <c r="C12" s="2">
        <v>15747</v>
      </c>
      <c r="D12" s="4">
        <f t="shared" si="0"/>
        <v>2.6933611582105124E-2</v>
      </c>
      <c r="E12" s="2">
        <v>20249</v>
      </c>
      <c r="F12" s="4">
        <f t="shared" si="11"/>
        <v>-2.3157272368939693E-3</v>
      </c>
      <c r="G12" s="5">
        <f t="shared" si="1"/>
        <v>0.56253430517056124</v>
      </c>
      <c r="H12" s="16">
        <f t="shared" si="2"/>
        <v>35996.026933611582</v>
      </c>
      <c r="I12" s="2">
        <v>1167</v>
      </c>
      <c r="J12" s="4">
        <f t="shared" si="3"/>
        <v>-4.1871921182266007E-2</v>
      </c>
      <c r="K12" s="2">
        <v>783</v>
      </c>
      <c r="L12" s="4">
        <f t="shared" si="4"/>
        <v>1.8205461638491547E-2</v>
      </c>
      <c r="M12" s="5">
        <f t="shared" si="5"/>
        <v>0.40154708387069066</v>
      </c>
      <c r="N12" s="16">
        <f t="shared" si="6"/>
        <v>1949.9581280788177</v>
      </c>
      <c r="O12" s="1">
        <v>445</v>
      </c>
      <c r="P12" s="4">
        <f t="shared" si="7"/>
        <v>-0.11177644710578842</v>
      </c>
      <c r="Q12" s="2">
        <v>154</v>
      </c>
      <c r="R12" s="4">
        <f t="shared" si="8"/>
        <v>0.11594202898550725</v>
      </c>
      <c r="S12" s="5">
        <f t="shared" si="9"/>
        <v>0.25714314281619632</v>
      </c>
      <c r="T12" s="16">
        <f t="shared" si="10"/>
        <v>598.88822355289426</v>
      </c>
    </row>
    <row r="13" spans="2:20">
      <c r="B13" s="10">
        <v>1974</v>
      </c>
      <c r="C13" s="2">
        <v>15325</v>
      </c>
      <c r="D13" s="4">
        <f t="shared" si="0"/>
        <v>-2.6798755318473359E-2</v>
      </c>
      <c r="E13" s="2">
        <v>20590</v>
      </c>
      <c r="F13" s="4">
        <f t="shared" si="11"/>
        <v>1.6840337794458985E-2</v>
      </c>
      <c r="G13" s="5">
        <f t="shared" si="1"/>
        <v>0.57329849265449051</v>
      </c>
      <c r="H13" s="16">
        <f t="shared" si="2"/>
        <v>35914.973201244684</v>
      </c>
      <c r="I13" s="2">
        <v>1346</v>
      </c>
      <c r="J13" s="4">
        <f t="shared" si="3"/>
        <v>0.15338474721508141</v>
      </c>
      <c r="K13" s="2">
        <v>890</v>
      </c>
      <c r="L13" s="4">
        <f t="shared" si="4"/>
        <v>0.13665389527458494</v>
      </c>
      <c r="M13" s="5">
        <f t="shared" si="5"/>
        <v>0.39800489808556205</v>
      </c>
      <c r="N13" s="16">
        <f t="shared" si="6"/>
        <v>2236.1533847472151</v>
      </c>
      <c r="O13" s="1">
        <v>460</v>
      </c>
      <c r="P13" s="4">
        <f t="shared" si="7"/>
        <v>3.3707865168539325E-2</v>
      </c>
      <c r="Q13" s="2">
        <v>185</v>
      </c>
      <c r="R13" s="4">
        <f t="shared" si="8"/>
        <v>0.20129870129870131</v>
      </c>
      <c r="S13" s="5">
        <f t="shared" si="9"/>
        <v>0.28680671683389075</v>
      </c>
      <c r="T13" s="16">
        <f t="shared" si="10"/>
        <v>645.03370786516848</v>
      </c>
    </row>
    <row r="14" spans="2:20">
      <c r="B14" s="10">
        <v>1975</v>
      </c>
      <c r="C14" s="2">
        <v>13347</v>
      </c>
      <c r="D14" s="4">
        <f t="shared" si="0"/>
        <v>-0.12907014681892331</v>
      </c>
      <c r="E14" s="2">
        <v>18511</v>
      </c>
      <c r="F14" s="4">
        <f t="shared" si="11"/>
        <v>-0.10097134531325887</v>
      </c>
      <c r="G14" s="5">
        <f t="shared" si="1"/>
        <v>0.5810495007892641</v>
      </c>
      <c r="H14" s="16">
        <f t="shared" si="2"/>
        <v>31857.870929853183</v>
      </c>
      <c r="I14" s="2">
        <v>1319</v>
      </c>
      <c r="J14" s="4">
        <f t="shared" si="3"/>
        <v>-2.0059435364041606E-2</v>
      </c>
      <c r="K14" s="2">
        <v>816</v>
      </c>
      <c r="L14" s="4">
        <f t="shared" si="4"/>
        <v>-8.3146067415730343E-2</v>
      </c>
      <c r="M14" s="5">
        <f t="shared" si="5"/>
        <v>0.38220499616693981</v>
      </c>
      <c r="N14" s="16">
        <f t="shared" si="6"/>
        <v>2134.9799405646359</v>
      </c>
      <c r="O14" s="1">
        <v>470</v>
      </c>
      <c r="P14" s="4">
        <f t="shared" si="7"/>
        <v>2.1739130434782608E-2</v>
      </c>
      <c r="Q14" s="2">
        <v>210</v>
      </c>
      <c r="R14" s="4">
        <f t="shared" si="8"/>
        <v>0.13513513513513514</v>
      </c>
      <c r="S14" s="5">
        <f t="shared" si="9"/>
        <v>0.30881365685240242</v>
      </c>
      <c r="T14" s="16">
        <f t="shared" si="10"/>
        <v>680.02173913043475</v>
      </c>
    </row>
    <row r="15" spans="2:20">
      <c r="B15" s="10">
        <v>1976</v>
      </c>
      <c r="C15" s="2">
        <v>11391</v>
      </c>
      <c r="D15" s="4">
        <f t="shared" si="0"/>
        <v>-0.1465497864688694</v>
      </c>
      <c r="E15" s="2">
        <v>16601</v>
      </c>
      <c r="F15" s="4">
        <f t="shared" si="11"/>
        <v>-0.10318189184809032</v>
      </c>
      <c r="G15" s="5">
        <f t="shared" si="1"/>
        <v>0.59306540845988043</v>
      </c>
      <c r="H15" s="16">
        <f t="shared" si="2"/>
        <v>27991.85345021353</v>
      </c>
      <c r="I15" s="2">
        <v>1177</v>
      </c>
      <c r="J15" s="4">
        <f t="shared" si="3"/>
        <v>-0.10765731614859743</v>
      </c>
      <c r="K15" s="2">
        <v>858</v>
      </c>
      <c r="L15" s="4">
        <f t="shared" si="4"/>
        <v>5.1470588235294115E-2</v>
      </c>
      <c r="M15" s="5">
        <f t="shared" si="5"/>
        <v>0.42164392779048465</v>
      </c>
      <c r="N15" s="16">
        <f t="shared" si="6"/>
        <v>2034.8923426838514</v>
      </c>
      <c r="O15" s="1">
        <v>511</v>
      </c>
      <c r="P15" s="4">
        <f t="shared" si="7"/>
        <v>8.723404255319149E-2</v>
      </c>
      <c r="Q15" s="2">
        <v>223</v>
      </c>
      <c r="R15" s="4">
        <f t="shared" si="8"/>
        <v>6.1904761904761907E-2</v>
      </c>
      <c r="S15" s="5">
        <f t="shared" si="9"/>
        <v>0.30377861057732719</v>
      </c>
      <c r="T15" s="16">
        <f t="shared" si="10"/>
        <v>734.08723404255318</v>
      </c>
    </row>
    <row r="16" spans="2:20">
      <c r="B16" s="10">
        <v>1977</v>
      </c>
      <c r="C16" s="2">
        <v>9814</v>
      </c>
      <c r="D16" s="4">
        <f t="shared" si="0"/>
        <v>-0.13844263014660696</v>
      </c>
      <c r="E16" s="2">
        <v>15194</v>
      </c>
      <c r="F16" s="4">
        <f t="shared" si="11"/>
        <v>-8.4753930486115292E-2</v>
      </c>
      <c r="G16" s="5">
        <f t="shared" si="1"/>
        <v>0.60756894247610327</v>
      </c>
      <c r="H16" s="16">
        <f t="shared" si="2"/>
        <v>25007.861557369855</v>
      </c>
      <c r="I16" s="2">
        <v>1024</v>
      </c>
      <c r="J16" s="4">
        <f t="shared" si="3"/>
        <v>-0.12999150382327954</v>
      </c>
      <c r="K16" s="2">
        <v>827</v>
      </c>
      <c r="L16" s="4">
        <f t="shared" si="4"/>
        <v>-3.6130536130536128E-2</v>
      </c>
      <c r="M16" s="5">
        <f t="shared" si="5"/>
        <v>0.44681690027055637</v>
      </c>
      <c r="N16" s="16">
        <f t="shared" si="6"/>
        <v>1850.8700084961768</v>
      </c>
      <c r="O16" s="1">
        <v>488</v>
      </c>
      <c r="P16" s="4">
        <f t="shared" si="7"/>
        <v>-4.5009784735812131E-2</v>
      </c>
      <c r="Q16" s="2">
        <v>237</v>
      </c>
      <c r="R16" s="4">
        <f t="shared" si="8"/>
        <v>6.2780269058295965E-2</v>
      </c>
      <c r="S16" s="5">
        <f t="shared" si="9"/>
        <v>0.32691684752680511</v>
      </c>
      <c r="T16" s="16">
        <f t="shared" si="10"/>
        <v>724.95499021526416</v>
      </c>
    </row>
    <row r="17" spans="2:20">
      <c r="B17" s="10">
        <v>1978</v>
      </c>
      <c r="C17" s="2">
        <v>8461</v>
      </c>
      <c r="D17" s="4">
        <f t="shared" si="0"/>
        <v>-0.13786427552476055</v>
      </c>
      <c r="E17" s="2">
        <v>14612</v>
      </c>
      <c r="F17" s="4">
        <f t="shared" si="11"/>
        <v>-3.8304593918652097E-2</v>
      </c>
      <c r="G17" s="5">
        <f t="shared" si="1"/>
        <v>0.6332981107435196</v>
      </c>
      <c r="H17" s="16">
        <f t="shared" si="2"/>
        <v>23072.862135724477</v>
      </c>
      <c r="I17" s="2">
        <v>898</v>
      </c>
      <c r="J17" s="4">
        <f t="shared" si="3"/>
        <v>-0.123046875</v>
      </c>
      <c r="K17" s="2">
        <v>752</v>
      </c>
      <c r="L17" s="4">
        <f t="shared" si="4"/>
        <v>-9.0689238210399037E-2</v>
      </c>
      <c r="M17" s="5">
        <f t="shared" si="5"/>
        <v>0.45579156589565745</v>
      </c>
      <c r="N17" s="16">
        <f t="shared" si="6"/>
        <v>1649.876953125</v>
      </c>
      <c r="O17" s="1">
        <v>386</v>
      </c>
      <c r="P17" s="4">
        <f t="shared" si="7"/>
        <v>-0.20901639344262296</v>
      </c>
      <c r="Q17" s="2">
        <v>224</v>
      </c>
      <c r="R17" s="4">
        <f t="shared" si="8"/>
        <v>-5.4852320675105488E-2</v>
      </c>
      <c r="S17" s="5">
        <f t="shared" si="9"/>
        <v>0.36733898339258952</v>
      </c>
      <c r="T17" s="16">
        <f t="shared" si="10"/>
        <v>609.79098360655735</v>
      </c>
    </row>
    <row r="18" spans="2:20">
      <c r="B18" s="10">
        <v>1979</v>
      </c>
      <c r="C18" s="2">
        <v>7156</v>
      </c>
      <c r="D18" s="4">
        <f t="shared" si="0"/>
        <v>-0.15423708781467912</v>
      </c>
      <c r="E18" s="2">
        <v>13390</v>
      </c>
      <c r="F18" s="4">
        <f t="shared" si="11"/>
        <v>-8.3629893238434158E-2</v>
      </c>
      <c r="G18" s="5">
        <f t="shared" si="1"/>
        <v>0.65171325408130054</v>
      </c>
      <c r="H18" s="16">
        <f t="shared" si="2"/>
        <v>20545.845762912184</v>
      </c>
      <c r="I18" s="2">
        <v>757</v>
      </c>
      <c r="J18" s="4">
        <f t="shared" si="3"/>
        <v>-0.15701559020044542</v>
      </c>
      <c r="K18" s="2">
        <v>694</v>
      </c>
      <c r="L18" s="4">
        <f t="shared" si="4"/>
        <v>-7.7127659574468085E-2</v>
      </c>
      <c r="M18" s="5">
        <f t="shared" si="5"/>
        <v>0.47834259630949522</v>
      </c>
      <c r="N18" s="16">
        <f t="shared" si="6"/>
        <v>1450.8429844097996</v>
      </c>
      <c r="O18" s="1">
        <v>400</v>
      </c>
      <c r="P18" s="4">
        <f t="shared" si="7"/>
        <v>3.6269430051813469E-2</v>
      </c>
      <c r="Q18" s="2">
        <v>232</v>
      </c>
      <c r="R18" s="4">
        <f t="shared" si="8"/>
        <v>3.5714285714285712E-2</v>
      </c>
      <c r="S18" s="5">
        <f t="shared" si="9"/>
        <v>0.36706754219850307</v>
      </c>
      <c r="T18" s="16">
        <f t="shared" si="10"/>
        <v>632.03626943005179</v>
      </c>
    </row>
    <row r="19" spans="2:20">
      <c r="B19" s="10">
        <v>1980</v>
      </c>
      <c r="C19" s="2">
        <v>6391</v>
      </c>
      <c r="D19" s="4">
        <f t="shared" si="0"/>
        <v>-0.10690329793180547</v>
      </c>
      <c r="E19" s="2">
        <v>12790</v>
      </c>
      <c r="F19" s="4">
        <f t="shared" si="11"/>
        <v>-4.4809559372666168E-2</v>
      </c>
      <c r="G19" s="5">
        <f t="shared" si="1"/>
        <v>0.6668094095263527</v>
      </c>
      <c r="H19" s="16">
        <f t="shared" si="2"/>
        <v>19180.893096702068</v>
      </c>
      <c r="I19" s="2">
        <v>683</v>
      </c>
      <c r="J19" s="4">
        <f t="shared" si="3"/>
        <v>-9.7754293262879793E-2</v>
      </c>
      <c r="K19" s="2">
        <v>689</v>
      </c>
      <c r="L19" s="4">
        <f t="shared" si="4"/>
        <v>-7.2046109510086453E-3</v>
      </c>
      <c r="M19" s="5">
        <f t="shared" si="5"/>
        <v>0.50222237200658626</v>
      </c>
      <c r="N19" s="16">
        <f t="shared" si="6"/>
        <v>1371.9022457067372</v>
      </c>
      <c r="O19" s="1">
        <v>369</v>
      </c>
      <c r="P19" s="4">
        <f t="shared" si="7"/>
        <v>-7.7499999999999999E-2</v>
      </c>
      <c r="Q19" s="2">
        <v>231</v>
      </c>
      <c r="R19" s="4">
        <f t="shared" si="8"/>
        <v>-4.3103448275862068E-3</v>
      </c>
      <c r="S19" s="5">
        <f t="shared" si="9"/>
        <v>0.38504973559084715</v>
      </c>
      <c r="T19" s="16">
        <f t="shared" si="10"/>
        <v>599.92250000000001</v>
      </c>
    </row>
    <row r="20" spans="2:20">
      <c r="B20" s="10">
        <v>1981</v>
      </c>
      <c r="C20" s="2">
        <v>5361</v>
      </c>
      <c r="D20" s="4">
        <f t="shared" si="0"/>
        <v>-0.16116413706775151</v>
      </c>
      <c r="E20" s="2">
        <v>12231</v>
      </c>
      <c r="F20" s="4">
        <f t="shared" si="11"/>
        <v>-4.3706020328381549E-2</v>
      </c>
      <c r="G20" s="5">
        <f t="shared" si="1"/>
        <v>0.69526557821037671</v>
      </c>
      <c r="H20" s="16">
        <f t="shared" si="2"/>
        <v>17591.838835862931</v>
      </c>
      <c r="I20" s="2">
        <v>598</v>
      </c>
      <c r="J20" s="4">
        <f t="shared" si="3"/>
        <v>-0.12445095168374817</v>
      </c>
      <c r="K20" s="2">
        <v>657</v>
      </c>
      <c r="L20" s="4">
        <f t="shared" si="4"/>
        <v>-4.6444121915820029E-2</v>
      </c>
      <c r="M20" s="5">
        <f t="shared" si="5"/>
        <v>0.52355789424557797</v>
      </c>
      <c r="N20" s="16">
        <f t="shared" si="6"/>
        <v>1254.8755490483163</v>
      </c>
      <c r="O20" s="1">
        <v>363</v>
      </c>
      <c r="P20" s="4">
        <f t="shared" si="7"/>
        <v>-1.6260162601626018E-2</v>
      </c>
      <c r="Q20" s="2">
        <v>242</v>
      </c>
      <c r="R20" s="4">
        <f t="shared" si="8"/>
        <v>4.7619047619047616E-2</v>
      </c>
      <c r="S20" s="5">
        <f t="shared" si="9"/>
        <v>0.40001075080967036</v>
      </c>
      <c r="T20" s="16">
        <f t="shared" si="10"/>
        <v>604.98373983739839</v>
      </c>
    </row>
    <row r="21" spans="2:20">
      <c r="B21" s="10">
        <v>1982</v>
      </c>
      <c r="C21" s="2">
        <v>4889</v>
      </c>
      <c r="D21" s="4">
        <f t="shared" si="0"/>
        <v>-8.8043275508300683E-2</v>
      </c>
      <c r="E21" s="2">
        <v>11444</v>
      </c>
      <c r="F21" s="4">
        <f t="shared" si="11"/>
        <v>-6.4344697898781777E-2</v>
      </c>
      <c r="G21" s="5">
        <f t="shared" si="1"/>
        <v>0.70067113753639887</v>
      </c>
      <c r="H21" s="16">
        <f t="shared" si="2"/>
        <v>16332.911956724492</v>
      </c>
      <c r="I21" s="2">
        <v>541</v>
      </c>
      <c r="J21" s="4">
        <f t="shared" si="3"/>
        <v>-9.5317725752508367E-2</v>
      </c>
      <c r="K21" s="2">
        <v>642</v>
      </c>
      <c r="L21" s="4">
        <f t="shared" si="4"/>
        <v>-2.2831050228310501E-2</v>
      </c>
      <c r="M21" s="5">
        <f t="shared" si="5"/>
        <v>0.54273181061866582</v>
      </c>
      <c r="N21" s="16">
        <f t="shared" si="6"/>
        <v>1182.9046822742475</v>
      </c>
      <c r="O21" s="1">
        <v>354</v>
      </c>
      <c r="P21" s="4">
        <f t="shared" si="7"/>
        <v>-2.4793388429752067E-2</v>
      </c>
      <c r="Q21" s="2">
        <v>214</v>
      </c>
      <c r="R21" s="4">
        <f t="shared" si="8"/>
        <v>-0.11570247933884298</v>
      </c>
      <c r="S21" s="5">
        <f t="shared" si="9"/>
        <v>0.37677700982175338</v>
      </c>
      <c r="T21" s="16">
        <f t="shared" si="10"/>
        <v>567.97520661157023</v>
      </c>
    </row>
    <row r="22" spans="2:20">
      <c r="B22" s="10">
        <v>1983</v>
      </c>
      <c r="C22" s="2">
        <v>4363</v>
      </c>
      <c r="D22" s="4">
        <f t="shared" si="0"/>
        <v>-0.10758846389854776</v>
      </c>
      <c r="E22" s="2">
        <v>9984</v>
      </c>
      <c r="F22" s="4">
        <f t="shared" si="11"/>
        <v>-0.12757777001048584</v>
      </c>
      <c r="G22" s="5">
        <f t="shared" si="1"/>
        <v>0.69589983068194128</v>
      </c>
      <c r="H22" s="16">
        <f t="shared" si="2"/>
        <v>14346.892411536101</v>
      </c>
      <c r="I22" s="2">
        <v>515</v>
      </c>
      <c r="J22" s="4">
        <f t="shared" si="3"/>
        <v>-4.8059149722735672E-2</v>
      </c>
      <c r="K22" s="2">
        <v>642</v>
      </c>
      <c r="L22" s="4">
        <f t="shared" si="4"/>
        <v>0</v>
      </c>
      <c r="M22" s="5">
        <f t="shared" si="5"/>
        <v>0.55490636847730745</v>
      </c>
      <c r="N22" s="16">
        <f t="shared" si="6"/>
        <v>1156.9519408502774</v>
      </c>
      <c r="O22" s="1">
        <v>323</v>
      </c>
      <c r="P22" s="4">
        <f t="shared" si="7"/>
        <v>-8.7570621468926552E-2</v>
      </c>
      <c r="Q22" s="2">
        <v>228</v>
      </c>
      <c r="R22" s="4">
        <f t="shared" si="8"/>
        <v>6.5420560747663545E-2</v>
      </c>
      <c r="S22" s="5">
        <f t="shared" si="9"/>
        <v>0.41385887818359884</v>
      </c>
      <c r="T22" s="16">
        <f t="shared" si="10"/>
        <v>550.9124293785311</v>
      </c>
    </row>
    <row r="23" spans="2:20">
      <c r="B23" s="10">
        <v>1984</v>
      </c>
      <c r="C23" s="2">
        <v>4293</v>
      </c>
      <c r="D23" s="4">
        <f t="shared" si="0"/>
        <v>-1.6044006417602567E-2</v>
      </c>
      <c r="E23" s="2">
        <v>9054</v>
      </c>
      <c r="F23" s="4">
        <f t="shared" si="11"/>
        <v>-9.3149038461538464E-2</v>
      </c>
      <c r="G23" s="5">
        <f t="shared" si="1"/>
        <v>0.67835550187607896</v>
      </c>
      <c r="H23" s="16">
        <f t="shared" si="2"/>
        <v>13346.983955993583</v>
      </c>
      <c r="I23" s="2">
        <v>461</v>
      </c>
      <c r="J23" s="4">
        <f t="shared" si="3"/>
        <v>-0.10485436893203884</v>
      </c>
      <c r="K23" s="2">
        <v>554</v>
      </c>
      <c r="L23" s="4">
        <f t="shared" si="4"/>
        <v>-0.13707165109034267</v>
      </c>
      <c r="M23" s="5">
        <f t="shared" si="5"/>
        <v>0.54586919878853046</v>
      </c>
      <c r="N23" s="16">
        <f t="shared" si="6"/>
        <v>1014.895145631068</v>
      </c>
      <c r="O23" s="1">
        <v>300</v>
      </c>
      <c r="P23" s="4">
        <f t="shared" si="7"/>
        <v>-7.1207430340557279E-2</v>
      </c>
      <c r="Q23" s="2">
        <v>234</v>
      </c>
      <c r="R23" s="4">
        <f t="shared" si="8"/>
        <v>2.6315789473684209E-2</v>
      </c>
      <c r="S23" s="5">
        <f t="shared" si="9"/>
        <v>0.43826068804759394</v>
      </c>
      <c r="T23" s="16">
        <f t="shared" si="10"/>
        <v>533.92879256965944</v>
      </c>
    </row>
    <row r="24" spans="2:20">
      <c r="B24" s="10">
        <v>1985</v>
      </c>
      <c r="C24" s="2">
        <v>3767</v>
      </c>
      <c r="D24" s="4">
        <f t="shared" si="0"/>
        <v>-0.12252504076403448</v>
      </c>
      <c r="E24" s="2">
        <v>8398</v>
      </c>
      <c r="F24" s="4">
        <f t="shared" si="11"/>
        <v>-7.2454163905456156E-2</v>
      </c>
      <c r="G24" s="5">
        <f t="shared" si="1"/>
        <v>0.69034809576067202</v>
      </c>
      <c r="H24" s="16">
        <f t="shared" si="2"/>
        <v>12164.877474959236</v>
      </c>
      <c r="I24" s="2">
        <v>470</v>
      </c>
      <c r="J24" s="4">
        <f t="shared" si="3"/>
        <v>1.9522776572668113E-2</v>
      </c>
      <c r="K24" s="2">
        <v>575</v>
      </c>
      <c r="L24" s="4">
        <f t="shared" si="4"/>
        <v>3.7906137184115521E-2</v>
      </c>
      <c r="M24" s="5">
        <f t="shared" si="5"/>
        <v>0.55022895502683944</v>
      </c>
      <c r="N24" s="16">
        <f t="shared" si="6"/>
        <v>1045.0195227765726</v>
      </c>
      <c r="O24" s="1">
        <v>243</v>
      </c>
      <c r="P24" s="4">
        <f t="shared" si="7"/>
        <v>-0.19</v>
      </c>
      <c r="Q24" s="2">
        <v>243</v>
      </c>
      <c r="R24" s="4">
        <f t="shared" si="8"/>
        <v>3.8461538461538464E-2</v>
      </c>
      <c r="S24" s="5">
        <f t="shared" si="9"/>
        <v>0.50019554970050017</v>
      </c>
      <c r="T24" s="16">
        <f t="shared" si="10"/>
        <v>485.81</v>
      </c>
    </row>
    <row r="25" spans="2:20">
      <c r="B25" s="10">
        <v>1986</v>
      </c>
      <c r="C25" s="2">
        <v>3862</v>
      </c>
      <c r="D25" s="4">
        <f t="shared" si="0"/>
        <v>2.5219007167507301E-2</v>
      </c>
      <c r="E25" s="2">
        <v>8535</v>
      </c>
      <c r="F25" s="4">
        <f t="shared" si="11"/>
        <v>1.6313407954274828E-2</v>
      </c>
      <c r="G25" s="5">
        <f t="shared" si="1"/>
        <v>0.68847161711941218</v>
      </c>
      <c r="H25" s="16">
        <f t="shared" si="2"/>
        <v>12397.025219007168</v>
      </c>
      <c r="I25" s="2">
        <v>440</v>
      </c>
      <c r="J25" s="4">
        <f t="shared" si="3"/>
        <v>-6.3829787234042548E-2</v>
      </c>
      <c r="K25" s="2">
        <v>546</v>
      </c>
      <c r="L25" s="4">
        <f t="shared" si="4"/>
        <v>-5.0434782608695654E-2</v>
      </c>
      <c r="M25" s="5">
        <f t="shared" si="5"/>
        <v>0.55378838559312893</v>
      </c>
      <c r="N25" s="16">
        <f t="shared" si="6"/>
        <v>985.936170212766</v>
      </c>
      <c r="O25" s="1">
        <v>285</v>
      </c>
      <c r="P25" s="4">
        <f t="shared" si="7"/>
        <v>0.1728395061728395</v>
      </c>
      <c r="Q25" s="2">
        <v>221</v>
      </c>
      <c r="R25" s="4">
        <f t="shared" si="8"/>
        <v>-9.0534979423868317E-2</v>
      </c>
      <c r="S25" s="5">
        <f t="shared" si="9"/>
        <v>0.43660975609756097</v>
      </c>
      <c r="T25" s="16">
        <f t="shared" si="10"/>
        <v>506.17283950617286</v>
      </c>
    </row>
    <row r="26" spans="2:20">
      <c r="B26" s="10">
        <v>1987</v>
      </c>
      <c r="C26" s="2">
        <v>3897</v>
      </c>
      <c r="D26" s="4">
        <f t="shared" si="0"/>
        <v>9.0626618332470231E-3</v>
      </c>
      <c r="E26" s="2">
        <v>8462</v>
      </c>
      <c r="F26" s="4">
        <f t="shared" si="11"/>
        <v>-8.5530169888693615E-3</v>
      </c>
      <c r="G26" s="5">
        <f t="shared" si="1"/>
        <v>0.68468272473112735</v>
      </c>
      <c r="H26" s="16">
        <f t="shared" si="2"/>
        <v>12359.009062661833</v>
      </c>
      <c r="I26" s="2">
        <v>425</v>
      </c>
      <c r="J26" s="4">
        <f t="shared" si="3"/>
        <v>-3.4090909090909088E-2</v>
      </c>
      <c r="K26" s="2">
        <v>545</v>
      </c>
      <c r="L26" s="4">
        <f t="shared" si="4"/>
        <v>-1.8315018315018315E-3</v>
      </c>
      <c r="M26" s="5">
        <f t="shared" si="5"/>
        <v>0.56187541736471536</v>
      </c>
      <c r="N26" s="16">
        <f t="shared" si="6"/>
        <v>969.96590909090901</v>
      </c>
      <c r="O26" s="1">
        <v>274</v>
      </c>
      <c r="P26" s="4">
        <f t="shared" si="7"/>
        <v>-3.8596491228070177E-2</v>
      </c>
      <c r="Q26" s="2">
        <v>175</v>
      </c>
      <c r="R26" s="4">
        <f t="shared" si="8"/>
        <v>-0.20814479638009051</v>
      </c>
      <c r="S26" s="5">
        <f t="shared" si="9"/>
        <v>0.38978851774856588</v>
      </c>
      <c r="T26" s="16">
        <f t="shared" si="10"/>
        <v>448.96140350877192</v>
      </c>
    </row>
    <row r="27" spans="2:20">
      <c r="B27" s="10">
        <v>1988</v>
      </c>
      <c r="C27" s="2">
        <v>4086</v>
      </c>
      <c r="D27" s="4">
        <f t="shared" si="0"/>
        <v>4.8498845265588918E-2</v>
      </c>
      <c r="E27" s="2">
        <v>8999</v>
      </c>
      <c r="F27" s="4">
        <f t="shared" si="11"/>
        <v>6.3460174899550928E-2</v>
      </c>
      <c r="G27" s="5">
        <f t="shared" si="1"/>
        <v>0.68773149757864072</v>
      </c>
      <c r="H27" s="16">
        <f t="shared" si="2"/>
        <v>13085.048498845266</v>
      </c>
      <c r="I27" s="2">
        <v>437</v>
      </c>
      <c r="J27" s="4">
        <f t="shared" si="3"/>
        <v>2.823529411764706E-2</v>
      </c>
      <c r="K27" s="2">
        <v>576</v>
      </c>
      <c r="L27" s="4">
        <f t="shared" si="4"/>
        <v>5.6880733944954132E-2</v>
      </c>
      <c r="M27" s="5">
        <f t="shared" si="5"/>
        <v>0.56859224642713635</v>
      </c>
      <c r="N27" s="16">
        <f t="shared" si="6"/>
        <v>1013.0282352941176</v>
      </c>
      <c r="O27" s="1">
        <v>219</v>
      </c>
      <c r="P27" s="4">
        <f t="shared" si="7"/>
        <v>-0.20072992700729927</v>
      </c>
      <c r="Q27" s="2">
        <v>249</v>
      </c>
      <c r="R27" s="4">
        <f t="shared" si="8"/>
        <v>0.42285714285714288</v>
      </c>
      <c r="S27" s="5">
        <f t="shared" si="9"/>
        <v>0.53227958214032156</v>
      </c>
      <c r="T27" s="16">
        <f t="shared" si="10"/>
        <v>467.79927007299273</v>
      </c>
    </row>
    <row r="28" spans="2:20">
      <c r="B28" s="10">
        <v>1989</v>
      </c>
      <c r="C28" s="2">
        <v>4488</v>
      </c>
      <c r="D28" s="4">
        <f t="shared" si="0"/>
        <v>9.8384728340675479E-2</v>
      </c>
      <c r="E28" s="2">
        <v>9905</v>
      </c>
      <c r="F28" s="4">
        <f t="shared" si="11"/>
        <v>0.10067785309478831</v>
      </c>
      <c r="G28" s="5">
        <f t="shared" si="1"/>
        <v>0.68817705091973846</v>
      </c>
      <c r="H28" s="16">
        <f t="shared" si="2"/>
        <v>14393.098384728341</v>
      </c>
      <c r="I28" s="2">
        <v>507</v>
      </c>
      <c r="J28" s="4">
        <f t="shared" si="3"/>
        <v>0.16018306636155608</v>
      </c>
      <c r="K28" s="2">
        <v>662</v>
      </c>
      <c r="L28" s="4">
        <f t="shared" si="4"/>
        <v>0.14930555555555555</v>
      </c>
      <c r="M28" s="5">
        <f t="shared" si="5"/>
        <v>0.56621839298681009</v>
      </c>
      <c r="N28" s="16">
        <f t="shared" si="6"/>
        <v>1169.1601830663617</v>
      </c>
      <c r="O28" s="1">
        <v>226</v>
      </c>
      <c r="P28" s="4">
        <f t="shared" si="7"/>
        <v>3.1963470319634701E-2</v>
      </c>
      <c r="Q28" s="2">
        <v>232</v>
      </c>
      <c r="R28" s="4">
        <f t="shared" si="8"/>
        <v>-6.8273092369477914E-2</v>
      </c>
      <c r="S28" s="5">
        <f t="shared" si="9"/>
        <v>0.50651486905462129</v>
      </c>
      <c r="T28" s="16">
        <f t="shared" si="10"/>
        <v>458.03196347031962</v>
      </c>
    </row>
    <row r="29" spans="2:20">
      <c r="B29" s="10">
        <v>1990</v>
      </c>
      <c r="C29" s="2">
        <v>5047</v>
      </c>
      <c r="D29" s="4">
        <f t="shared" si="0"/>
        <v>0.12455436720142603</v>
      </c>
      <c r="E29" s="2">
        <v>10946</v>
      </c>
      <c r="F29" s="4">
        <f t="shared" si="11"/>
        <v>0.10509843513377082</v>
      </c>
      <c r="G29" s="5">
        <f t="shared" si="1"/>
        <v>0.68441910539682527</v>
      </c>
      <c r="H29" s="16">
        <f t="shared" si="2"/>
        <v>15993.124554367201</v>
      </c>
      <c r="I29" s="2">
        <v>501</v>
      </c>
      <c r="J29" s="4">
        <f t="shared" si="3"/>
        <v>-1.1834319526627219E-2</v>
      </c>
      <c r="K29" s="2">
        <v>712</v>
      </c>
      <c r="L29" s="4">
        <f t="shared" si="4"/>
        <v>7.5528700906344406E-2</v>
      </c>
      <c r="M29" s="5">
        <f t="shared" si="5"/>
        <v>0.58698017024805482</v>
      </c>
      <c r="N29" s="16">
        <f t="shared" si="6"/>
        <v>1212.9881656804735</v>
      </c>
      <c r="O29" s="1">
        <v>230</v>
      </c>
      <c r="P29" s="4">
        <f t="shared" si="7"/>
        <v>1.7699115044247787E-2</v>
      </c>
      <c r="Q29" s="2">
        <v>218</v>
      </c>
      <c r="R29" s="4">
        <f t="shared" si="8"/>
        <v>-6.0344827586206899E-2</v>
      </c>
      <c r="S29" s="5">
        <f t="shared" si="9"/>
        <v>0.48658791925097777</v>
      </c>
      <c r="T29" s="16">
        <f t="shared" si="10"/>
        <v>448.01769911504425</v>
      </c>
    </row>
    <row r="30" spans="2:20">
      <c r="B30" s="10">
        <v>1991</v>
      </c>
      <c r="C30" s="2">
        <v>5427</v>
      </c>
      <c r="D30" s="4">
        <f t="shared" si="0"/>
        <v>7.5292252823459485E-2</v>
      </c>
      <c r="E30" s="2">
        <v>12205</v>
      </c>
      <c r="F30" s="4">
        <f t="shared" si="11"/>
        <v>0.115019185090444</v>
      </c>
      <c r="G30" s="5">
        <f t="shared" si="1"/>
        <v>0.69220439441763448</v>
      </c>
      <c r="H30" s="16">
        <f t="shared" si="2"/>
        <v>17632.075292252823</v>
      </c>
      <c r="I30" s="2">
        <v>514</v>
      </c>
      <c r="J30" s="4">
        <f t="shared" si="3"/>
        <v>2.5948103792415168E-2</v>
      </c>
      <c r="K30" s="2">
        <v>779</v>
      </c>
      <c r="L30" s="4">
        <f t="shared" si="4"/>
        <v>9.4101123595505612E-2</v>
      </c>
      <c r="M30" s="5">
        <f t="shared" si="5"/>
        <v>0.60246277434911066</v>
      </c>
      <c r="N30" s="16">
        <f t="shared" si="6"/>
        <v>1293.0259481037924</v>
      </c>
      <c r="O30" s="1">
        <v>247</v>
      </c>
      <c r="P30" s="4">
        <f t="shared" si="7"/>
        <v>7.3913043478260873E-2</v>
      </c>
      <c r="Q30" s="2">
        <v>246</v>
      </c>
      <c r="R30" s="4">
        <f t="shared" si="8"/>
        <v>0.12844036697247707</v>
      </c>
      <c r="S30" s="5">
        <f t="shared" si="9"/>
        <v>0.49891100196636895</v>
      </c>
      <c r="T30" s="16">
        <f t="shared" si="10"/>
        <v>493.07391304347823</v>
      </c>
    </row>
    <row r="31" spans="2:20">
      <c r="B31" s="10">
        <v>1992</v>
      </c>
      <c r="C31" s="2">
        <v>6124</v>
      </c>
      <c r="D31" s="4">
        <f t="shared" si="0"/>
        <v>0.12843191450156624</v>
      </c>
      <c r="E31" s="2">
        <v>13520</v>
      </c>
      <c r="F31" s="4">
        <f t="shared" si="11"/>
        <v>0.10774272839000409</v>
      </c>
      <c r="G31" s="5">
        <f t="shared" si="1"/>
        <v>0.68824636566898845</v>
      </c>
      <c r="H31" s="16">
        <f t="shared" si="2"/>
        <v>19644.128431914502</v>
      </c>
      <c r="I31" s="2">
        <v>561</v>
      </c>
      <c r="J31" s="4">
        <f t="shared" si="3"/>
        <v>9.1439688715953302E-2</v>
      </c>
      <c r="K31" s="2">
        <v>818</v>
      </c>
      <c r="L31" s="4">
        <f t="shared" si="4"/>
        <v>5.0064184852374842E-2</v>
      </c>
      <c r="M31" s="5">
        <f t="shared" si="5"/>
        <v>0.59314413566705648</v>
      </c>
      <c r="N31" s="16">
        <f t="shared" si="6"/>
        <v>1379.091439688716</v>
      </c>
      <c r="O31" s="1">
        <v>262</v>
      </c>
      <c r="P31" s="4">
        <f t="shared" si="7"/>
        <v>6.0728744939271252E-2</v>
      </c>
      <c r="Q31" s="2">
        <v>250</v>
      </c>
      <c r="R31" s="4">
        <f t="shared" si="8"/>
        <v>1.6260162601626018E-2</v>
      </c>
      <c r="S31" s="5">
        <f t="shared" si="9"/>
        <v>0.48822334142426804</v>
      </c>
      <c r="T31" s="16">
        <f t="shared" si="10"/>
        <v>512.0607287449393</v>
      </c>
    </row>
    <row r="32" spans="2:20">
      <c r="B32" s="10">
        <v>1993</v>
      </c>
      <c r="C32" s="2">
        <v>6638</v>
      </c>
      <c r="D32" s="4">
        <f t="shared" si="0"/>
        <v>8.3932070542129325E-2</v>
      </c>
      <c r="E32" s="2">
        <v>14369</v>
      </c>
      <c r="F32" s="4">
        <f t="shared" si="11"/>
        <v>6.2795857988165685E-2</v>
      </c>
      <c r="G32" s="5">
        <f t="shared" si="1"/>
        <v>0.68400735896825327</v>
      </c>
      <c r="H32" s="16">
        <f t="shared" si="2"/>
        <v>21007.083932070542</v>
      </c>
      <c r="I32" s="2">
        <v>604</v>
      </c>
      <c r="J32" s="4">
        <f t="shared" si="3"/>
        <v>7.6648841354723704E-2</v>
      </c>
      <c r="K32" s="2">
        <v>960</v>
      </c>
      <c r="L32" s="4">
        <f t="shared" si="4"/>
        <v>0.17359413202933985</v>
      </c>
      <c r="M32" s="5">
        <f t="shared" si="5"/>
        <v>0.6137806613960729</v>
      </c>
      <c r="N32" s="16">
        <f t="shared" si="6"/>
        <v>1564.0766488413547</v>
      </c>
      <c r="O32" s="1">
        <v>280</v>
      </c>
      <c r="P32" s="4">
        <f t="shared" si="7"/>
        <v>6.8702290076335881E-2</v>
      </c>
      <c r="Q32" s="2">
        <v>255</v>
      </c>
      <c r="R32" s="4">
        <f t="shared" si="8"/>
        <v>0.02</v>
      </c>
      <c r="S32" s="5">
        <f t="shared" si="9"/>
        <v>0.47657431449196797</v>
      </c>
      <c r="T32" s="16">
        <f t="shared" si="10"/>
        <v>535.06870229007632</v>
      </c>
    </row>
    <row r="33" spans="2:20">
      <c r="B33" s="10">
        <v>1994</v>
      </c>
      <c r="C33" s="2">
        <v>7155</v>
      </c>
      <c r="D33" s="4">
        <f t="shared" si="0"/>
        <v>7.7884905091895149E-2</v>
      </c>
      <c r="E33" s="2">
        <v>15313</v>
      </c>
      <c r="F33" s="4">
        <f t="shared" si="11"/>
        <v>6.5696986568306776E-2</v>
      </c>
      <c r="G33" s="5">
        <f t="shared" si="1"/>
        <v>0.68154472663137133</v>
      </c>
      <c r="H33" s="16">
        <f t="shared" si="2"/>
        <v>22468.077884905091</v>
      </c>
      <c r="I33" s="2">
        <v>652</v>
      </c>
      <c r="J33" s="4">
        <f t="shared" si="3"/>
        <v>7.9470198675496692E-2</v>
      </c>
      <c r="K33" s="2">
        <v>1023</v>
      </c>
      <c r="L33" s="4">
        <f t="shared" si="4"/>
        <v>6.5625000000000003E-2</v>
      </c>
      <c r="M33" s="5">
        <f t="shared" si="5"/>
        <v>0.6107172932390279</v>
      </c>
      <c r="N33" s="16">
        <f t="shared" si="6"/>
        <v>1675.0794701986756</v>
      </c>
      <c r="O33" s="1">
        <v>265</v>
      </c>
      <c r="P33" s="4">
        <f t="shared" si="7"/>
        <v>-5.3571428571428568E-2</v>
      </c>
      <c r="Q33" s="2">
        <v>283</v>
      </c>
      <c r="R33" s="4">
        <f t="shared" si="8"/>
        <v>0.10980392156862745</v>
      </c>
      <c r="S33" s="5">
        <f t="shared" si="9"/>
        <v>0.51647384715659117</v>
      </c>
      <c r="T33" s="16">
        <f t="shared" si="10"/>
        <v>547.94642857142856</v>
      </c>
    </row>
    <row r="34" spans="2:20">
      <c r="B34" s="10">
        <v>1995</v>
      </c>
      <c r="C34" s="2">
        <v>7435</v>
      </c>
      <c r="D34" s="4">
        <f t="shared" si="0"/>
        <v>3.9133473095737246E-2</v>
      </c>
      <c r="E34" s="2">
        <v>15539</v>
      </c>
      <c r="F34" s="4">
        <f t="shared" si="11"/>
        <v>1.4758701756677333E-2</v>
      </c>
      <c r="G34" s="5">
        <f t="shared" si="1"/>
        <v>0.67637213942757368</v>
      </c>
      <c r="H34" s="16">
        <f t="shared" si="2"/>
        <v>22974.039133473096</v>
      </c>
      <c r="I34" s="2">
        <v>678</v>
      </c>
      <c r="J34" s="4">
        <f t="shared" si="3"/>
        <v>3.9877300613496931E-2</v>
      </c>
      <c r="K34" s="2">
        <v>1112</v>
      </c>
      <c r="L34" s="4">
        <f t="shared" si="4"/>
        <v>8.6999022482893457E-2</v>
      </c>
      <c r="M34" s="5">
        <f t="shared" si="5"/>
        <v>0.62121521095770216</v>
      </c>
      <c r="N34" s="16">
        <f t="shared" si="6"/>
        <v>1790.0398773006136</v>
      </c>
      <c r="O34" s="1">
        <v>261</v>
      </c>
      <c r="P34" s="4">
        <f t="shared" si="7"/>
        <v>-1.509433962264151E-2</v>
      </c>
      <c r="Q34" s="2">
        <v>294</v>
      </c>
      <c r="R34" s="4">
        <f t="shared" si="8"/>
        <v>3.8869257950530034E-2</v>
      </c>
      <c r="S34" s="5">
        <f t="shared" si="9"/>
        <v>0.52974413718544111</v>
      </c>
      <c r="T34" s="16">
        <f t="shared" si="10"/>
        <v>554.98490566037731</v>
      </c>
    </row>
    <row r="35" spans="2:20">
      <c r="B35" s="10">
        <v>1996</v>
      </c>
      <c r="C35" s="2">
        <v>7794</v>
      </c>
      <c r="D35" s="4">
        <f t="shared" si="0"/>
        <v>4.8285137861466036E-2</v>
      </c>
      <c r="E35" s="2">
        <v>16375</v>
      </c>
      <c r="F35" s="4">
        <f t="shared" si="11"/>
        <v>5.3800115837569988E-2</v>
      </c>
      <c r="G35" s="5">
        <f t="shared" si="1"/>
        <v>0.67751943753901922</v>
      </c>
      <c r="H35" s="16">
        <f t="shared" si="2"/>
        <v>24169.048285137862</v>
      </c>
      <c r="I35" s="2">
        <v>642</v>
      </c>
      <c r="J35" s="4">
        <f t="shared" si="3"/>
        <v>-5.3097345132743362E-2</v>
      </c>
      <c r="K35" s="2">
        <v>1180</v>
      </c>
      <c r="L35" s="4">
        <f t="shared" si="4"/>
        <v>6.1151079136690649E-2</v>
      </c>
      <c r="M35" s="5">
        <f t="shared" si="5"/>
        <v>0.64765883038663297</v>
      </c>
      <c r="N35" s="16">
        <f t="shared" si="6"/>
        <v>1821.9469026548672</v>
      </c>
      <c r="O35" s="1">
        <v>251</v>
      </c>
      <c r="P35" s="4">
        <f t="shared" si="7"/>
        <v>-3.8314176245210725E-2</v>
      </c>
      <c r="Q35" s="2">
        <v>276</v>
      </c>
      <c r="R35" s="4">
        <f t="shared" si="8"/>
        <v>-6.1224489795918366E-2</v>
      </c>
      <c r="S35" s="5">
        <f t="shared" si="9"/>
        <v>0.523757243505384</v>
      </c>
      <c r="T35" s="16">
        <f t="shared" si="10"/>
        <v>526.96168582375481</v>
      </c>
    </row>
    <row r="36" spans="2:20">
      <c r="B36" s="10">
        <v>1997</v>
      </c>
      <c r="C36" s="2">
        <v>7846</v>
      </c>
      <c r="D36" s="4">
        <f t="shared" si="0"/>
        <v>6.6717988196048246E-3</v>
      </c>
      <c r="E36" s="2">
        <v>16904</v>
      </c>
      <c r="F36" s="4">
        <f t="shared" si="11"/>
        <v>3.2305343511450382E-2</v>
      </c>
      <c r="G36" s="5">
        <f t="shared" si="1"/>
        <v>0.68298971487798088</v>
      </c>
      <c r="H36" s="16">
        <f t="shared" si="2"/>
        <v>24750.006671798819</v>
      </c>
      <c r="I36" s="2">
        <v>610</v>
      </c>
      <c r="J36" s="4">
        <f t="shared" si="3"/>
        <v>-4.9844236760124609E-2</v>
      </c>
      <c r="K36" s="2">
        <v>1142</v>
      </c>
      <c r="L36" s="4">
        <f t="shared" si="4"/>
        <v>-3.2203389830508473E-2</v>
      </c>
      <c r="M36" s="5">
        <f t="shared" si="5"/>
        <v>0.65184502894860386</v>
      </c>
      <c r="N36" s="16">
        <f t="shared" si="6"/>
        <v>1751.9501557632398</v>
      </c>
      <c r="O36" s="1">
        <v>267</v>
      </c>
      <c r="P36" s="4">
        <f t="shared" si="7"/>
        <v>6.3745019920318724E-2</v>
      </c>
      <c r="Q36" s="2">
        <v>331</v>
      </c>
      <c r="R36" s="4">
        <f t="shared" si="8"/>
        <v>0.19927536231884058</v>
      </c>
      <c r="S36" s="5">
        <f t="shared" si="9"/>
        <v>0.5534527092742848</v>
      </c>
      <c r="T36" s="16">
        <f t="shared" si="10"/>
        <v>598.06374501992036</v>
      </c>
    </row>
    <row r="37" spans="2:20">
      <c r="B37" s="10">
        <v>1998</v>
      </c>
      <c r="C37" s="2">
        <v>7762</v>
      </c>
      <c r="D37" s="4">
        <f t="shared" si="0"/>
        <v>-1.0706092276319143E-2</v>
      </c>
      <c r="E37" s="2">
        <v>17122</v>
      </c>
      <c r="F37" s="4">
        <f t="shared" si="11"/>
        <v>1.2896355892096546E-2</v>
      </c>
      <c r="G37" s="5">
        <f t="shared" si="1"/>
        <v>0.68807295316558947</v>
      </c>
      <c r="H37" s="16">
        <f t="shared" si="2"/>
        <v>24883.989293907725</v>
      </c>
      <c r="I37" s="2">
        <v>656</v>
      </c>
      <c r="J37" s="4">
        <f t="shared" si="3"/>
        <v>7.5409836065573776E-2</v>
      </c>
      <c r="K37" s="2">
        <v>1118</v>
      </c>
      <c r="L37" s="4">
        <f t="shared" si="4"/>
        <v>-2.1015761821366025E-2</v>
      </c>
      <c r="M37" s="5">
        <f t="shared" si="5"/>
        <v>0.63018741695050573</v>
      </c>
      <c r="N37" s="16">
        <f t="shared" si="6"/>
        <v>1774.0754098360655</v>
      </c>
      <c r="O37" s="1">
        <v>261</v>
      </c>
      <c r="P37" s="4">
        <f t="shared" si="7"/>
        <v>-2.247191011235955E-2</v>
      </c>
      <c r="Q37" s="2">
        <v>318</v>
      </c>
      <c r="R37" s="4">
        <f t="shared" si="8"/>
        <v>-3.9274924471299093E-2</v>
      </c>
      <c r="S37" s="5">
        <f t="shared" si="9"/>
        <v>0.54924411496438896</v>
      </c>
      <c r="T37" s="16">
        <f t="shared" si="10"/>
        <v>578.97752808988764</v>
      </c>
    </row>
    <row r="38" spans="2:20">
      <c r="B38" s="10">
        <v>1999</v>
      </c>
      <c r="C38" s="2">
        <v>7498</v>
      </c>
      <c r="D38" s="4">
        <f t="shared" si="0"/>
        <v>-3.4011852615305337E-2</v>
      </c>
      <c r="E38" s="2">
        <v>17437</v>
      </c>
      <c r="F38" s="4">
        <f t="shared" si="11"/>
        <v>1.8397383483237939E-2</v>
      </c>
      <c r="G38" s="5">
        <f t="shared" si="1"/>
        <v>0.69929912911405301</v>
      </c>
      <c r="H38" s="16">
        <f t="shared" si="2"/>
        <v>24934.965988147385</v>
      </c>
      <c r="I38" s="2">
        <v>678</v>
      </c>
      <c r="J38" s="4">
        <f t="shared" si="3"/>
        <v>3.3536585365853661E-2</v>
      </c>
      <c r="K38" s="2">
        <v>1318</v>
      </c>
      <c r="L38" s="4">
        <f t="shared" si="4"/>
        <v>0.17889087656529518</v>
      </c>
      <c r="M38" s="5">
        <f t="shared" si="5"/>
        <v>0.66030954682991727</v>
      </c>
      <c r="N38" s="16">
        <f t="shared" si="6"/>
        <v>1996.0335365853657</v>
      </c>
      <c r="O38" s="1">
        <v>213</v>
      </c>
      <c r="P38" s="4">
        <f t="shared" si="7"/>
        <v>-0.18390804597701149</v>
      </c>
      <c r="Q38" s="2">
        <v>316</v>
      </c>
      <c r="R38" s="4">
        <f t="shared" si="8"/>
        <v>-6.2893081761006293E-3</v>
      </c>
      <c r="S38" s="5">
        <f t="shared" si="9"/>
        <v>0.59756124068076588</v>
      </c>
      <c r="T38" s="16">
        <f t="shared" si="10"/>
        <v>528.81609195402302</v>
      </c>
    </row>
    <row r="39" spans="2:20">
      <c r="B39" s="10">
        <v>2000</v>
      </c>
      <c r="C39" s="2">
        <v>7657</v>
      </c>
      <c r="D39" s="4">
        <f t="shared" si="0"/>
        <v>2.120565484129101E-2</v>
      </c>
      <c r="E39" s="2">
        <v>18028</v>
      </c>
      <c r="F39" s="4">
        <f t="shared" si="11"/>
        <v>3.3893444973332569E-2</v>
      </c>
      <c r="G39" s="5">
        <f t="shared" si="1"/>
        <v>0.70188768214958441</v>
      </c>
      <c r="H39" s="16">
        <f t="shared" si="2"/>
        <v>25685.021205654841</v>
      </c>
      <c r="I39" s="2">
        <v>649</v>
      </c>
      <c r="J39" s="4">
        <f t="shared" si="3"/>
        <v>-4.2772861356932153E-2</v>
      </c>
      <c r="K39" s="2">
        <v>1387</v>
      </c>
      <c r="L39" s="4">
        <f t="shared" si="4"/>
        <v>5.2352048558421849E-2</v>
      </c>
      <c r="M39" s="5">
        <f t="shared" si="5"/>
        <v>0.68125203295616643</v>
      </c>
      <c r="N39" s="16">
        <f t="shared" si="6"/>
        <v>2035.957227138643</v>
      </c>
      <c r="O39" s="1">
        <v>248</v>
      </c>
      <c r="P39" s="4">
        <f t="shared" si="7"/>
        <v>0.16431924882629109</v>
      </c>
      <c r="Q39" s="2">
        <v>354</v>
      </c>
      <c r="R39" s="4">
        <f t="shared" si="8"/>
        <v>0.12025316455696203</v>
      </c>
      <c r="S39" s="5">
        <f t="shared" si="9"/>
        <v>0.58787940215654011</v>
      </c>
      <c r="T39" s="16">
        <f t="shared" si="10"/>
        <v>602.16431924882636</v>
      </c>
    </row>
    <row r="40" spans="2:20">
      <c r="B40" s="10">
        <v>2001</v>
      </c>
      <c r="C40" s="2">
        <v>7437</v>
      </c>
      <c r="D40" s="4">
        <f t="shared" si="0"/>
        <v>-2.8731879326106831E-2</v>
      </c>
      <c r="E40" s="2">
        <v>17920</v>
      </c>
      <c r="F40" s="4">
        <f t="shared" si="11"/>
        <v>-5.9906811626358998E-3</v>
      </c>
      <c r="G40" s="5">
        <f t="shared" si="1"/>
        <v>0.70670900757494681</v>
      </c>
      <c r="H40" s="16">
        <f t="shared" si="2"/>
        <v>25356.971268120673</v>
      </c>
      <c r="I40" s="2">
        <v>643</v>
      </c>
      <c r="J40" s="4">
        <f t="shared" si="3"/>
        <v>-9.2449922958397542E-3</v>
      </c>
      <c r="K40" s="2">
        <v>1258</v>
      </c>
      <c r="L40" s="4">
        <f t="shared" si="4"/>
        <v>-9.3006488824801725E-2</v>
      </c>
      <c r="M40" s="5">
        <f t="shared" si="5"/>
        <v>0.66176018830501981</v>
      </c>
      <c r="N40" s="16">
        <f t="shared" si="6"/>
        <v>1900.9907550077041</v>
      </c>
      <c r="O40" s="1">
        <v>229</v>
      </c>
      <c r="P40" s="4">
        <f t="shared" si="7"/>
        <v>-7.6612903225806453E-2</v>
      </c>
      <c r="Q40" s="2">
        <v>321</v>
      </c>
      <c r="R40" s="4">
        <f t="shared" si="8"/>
        <v>-9.3220338983050849E-2</v>
      </c>
      <c r="S40" s="5">
        <f t="shared" si="9"/>
        <v>0.58371767328293533</v>
      </c>
      <c r="T40" s="16">
        <f t="shared" si="10"/>
        <v>549.92338709677415</v>
      </c>
    </row>
    <row r="41" spans="2:20">
      <c r="B41" s="10">
        <v>2002</v>
      </c>
      <c r="C41" s="2">
        <v>7299</v>
      </c>
      <c r="D41" s="4">
        <f t="shared" si="0"/>
        <v>-1.855586930213796E-2</v>
      </c>
      <c r="E41" s="2">
        <v>17997</v>
      </c>
      <c r="F41" s="4">
        <f t="shared" si="11"/>
        <v>4.2968750000000003E-3</v>
      </c>
      <c r="G41" s="5">
        <f t="shared" si="1"/>
        <v>0.71145687862511275</v>
      </c>
      <c r="H41" s="16">
        <f t="shared" si="2"/>
        <v>25295.981444130699</v>
      </c>
      <c r="I41" s="2">
        <v>642</v>
      </c>
      <c r="J41" s="4">
        <f t="shared" si="3"/>
        <v>-1.5552099533437014E-3</v>
      </c>
      <c r="K41" s="2">
        <v>1315</v>
      </c>
      <c r="L41" s="4">
        <f t="shared" si="4"/>
        <v>4.5310015898251191E-2</v>
      </c>
      <c r="M41" s="5">
        <f t="shared" si="5"/>
        <v>0.67194739142527915</v>
      </c>
      <c r="N41" s="16">
        <f t="shared" si="6"/>
        <v>1956.9984447900465</v>
      </c>
      <c r="O41" s="1">
        <v>215</v>
      </c>
      <c r="P41" s="4">
        <f t="shared" si="7"/>
        <v>-6.1135371179039298E-2</v>
      </c>
      <c r="Q41" s="2">
        <v>332</v>
      </c>
      <c r="R41" s="4">
        <f t="shared" si="8"/>
        <v>3.4267912772585667E-2</v>
      </c>
      <c r="S41" s="5">
        <f t="shared" si="9"/>
        <v>0.60701482646568039</v>
      </c>
      <c r="T41" s="16">
        <f t="shared" si="10"/>
        <v>546.93886462882097</v>
      </c>
    </row>
    <row r="42" spans="2:20">
      <c r="B42" s="10">
        <v>2003</v>
      </c>
      <c r="C42" s="2">
        <v>7558</v>
      </c>
      <c r="D42" s="4">
        <f t="shared" si="0"/>
        <v>3.5484312919578022E-2</v>
      </c>
      <c r="E42" s="2">
        <v>18642</v>
      </c>
      <c r="F42" s="4">
        <f t="shared" si="11"/>
        <v>3.5839306551091847E-2</v>
      </c>
      <c r="G42" s="5">
        <f t="shared" si="1"/>
        <v>0.7115257538930343</v>
      </c>
      <c r="H42" s="16">
        <f t="shared" si="2"/>
        <v>26200.035484312921</v>
      </c>
      <c r="I42" s="2">
        <v>633</v>
      </c>
      <c r="J42" s="4">
        <f t="shared" si="3"/>
        <v>-1.4018691588785047E-2</v>
      </c>
      <c r="K42" s="2">
        <v>1296</v>
      </c>
      <c r="L42" s="4">
        <f t="shared" si="4"/>
        <v>-1.4448669201520912E-2</v>
      </c>
      <c r="M42" s="5">
        <f t="shared" si="5"/>
        <v>0.67185558244489496</v>
      </c>
      <c r="N42" s="16">
        <f t="shared" si="6"/>
        <v>1928.9859813084113</v>
      </c>
      <c r="O42" s="1">
        <v>245</v>
      </c>
      <c r="P42" s="4">
        <f t="shared" si="7"/>
        <v>0.13953488372093023</v>
      </c>
      <c r="Q42" s="2">
        <v>353</v>
      </c>
      <c r="R42" s="4">
        <f t="shared" si="8"/>
        <v>6.3253012048192767E-2</v>
      </c>
      <c r="S42" s="5">
        <f t="shared" si="9"/>
        <v>0.59016329704510107</v>
      </c>
      <c r="T42" s="16">
        <f t="shared" si="10"/>
        <v>598.1395348837209</v>
      </c>
    </row>
    <row r="43" spans="2:20">
      <c r="B43" s="10">
        <v>2004</v>
      </c>
      <c r="C43" s="2">
        <v>7718</v>
      </c>
      <c r="D43" s="4">
        <f t="shared" si="0"/>
        <v>2.1169621593014026E-2</v>
      </c>
      <c r="E43" s="2">
        <v>19302</v>
      </c>
      <c r="F43" s="4">
        <f t="shared" si="11"/>
        <v>3.5403926617315735E-2</v>
      </c>
      <c r="G43" s="5">
        <f t="shared" si="1"/>
        <v>0.71435917384480419</v>
      </c>
      <c r="H43" s="16">
        <f t="shared" si="2"/>
        <v>27020.021169621592</v>
      </c>
      <c r="I43" s="2">
        <v>673</v>
      </c>
      <c r="J43" s="4">
        <f t="shared" si="3"/>
        <v>6.3191153238546599E-2</v>
      </c>
      <c r="K43" s="2">
        <v>1358</v>
      </c>
      <c r="L43" s="4">
        <f t="shared" si="4"/>
        <v>4.7839506172839504E-2</v>
      </c>
      <c r="M43" s="5">
        <f t="shared" si="5"/>
        <v>0.66861533698955322</v>
      </c>
      <c r="N43" s="16">
        <f t="shared" si="6"/>
        <v>2031.0631911532387</v>
      </c>
      <c r="O43" s="1">
        <v>226</v>
      </c>
      <c r="P43" s="4">
        <f t="shared" si="7"/>
        <v>-7.7551020408163265E-2</v>
      </c>
      <c r="Q43" s="2">
        <v>338</v>
      </c>
      <c r="R43" s="4">
        <f t="shared" si="8"/>
        <v>-4.2492917847025496E-2</v>
      </c>
      <c r="S43" s="5">
        <f t="shared" si="9"/>
        <v>0.59937319504056852</v>
      </c>
      <c r="T43" s="16">
        <f t="shared" si="10"/>
        <v>563.92244897959188</v>
      </c>
    </row>
    <row r="44" spans="2:20">
      <c r="B44" s="10">
        <v>2005</v>
      </c>
      <c r="C44" s="2">
        <v>8430</v>
      </c>
      <c r="D44" s="4">
        <f>(C44-C43)/C43</f>
        <v>9.2251878725058301E-2</v>
      </c>
      <c r="E44" s="2">
        <v>20126</v>
      </c>
      <c r="F44" s="4">
        <f t="shared" si="11"/>
        <v>4.2689876696715368E-2</v>
      </c>
      <c r="G44" s="5">
        <f t="shared" si="1"/>
        <v>0.70478831005583042</v>
      </c>
      <c r="H44" s="16">
        <f t="shared" si="2"/>
        <v>28556.092251878727</v>
      </c>
      <c r="I44" s="2">
        <v>485</v>
      </c>
      <c r="J44" s="4">
        <f t="shared" si="3"/>
        <v>-0.27934621099554235</v>
      </c>
      <c r="K44" s="2">
        <v>1033</v>
      </c>
      <c r="L44" s="4">
        <f t="shared" si="4"/>
        <v>-0.23932253313696614</v>
      </c>
      <c r="M44" s="5">
        <f t="shared" si="5"/>
        <v>0.68062590926802335</v>
      </c>
      <c r="N44" s="16">
        <f t="shared" si="6"/>
        <v>1517.7206537890045</v>
      </c>
      <c r="O44" s="1">
        <v>205</v>
      </c>
      <c r="P44" s="4">
        <f t="shared" si="7"/>
        <v>-9.2920353982300891E-2</v>
      </c>
      <c r="Q44" s="2">
        <v>329</v>
      </c>
      <c r="R44" s="4">
        <f>(Q44-Q43)/Q43</f>
        <v>-2.6627218934911243E-2</v>
      </c>
      <c r="S44" s="5">
        <f t="shared" si="9"/>
        <v>0.61621209484266104</v>
      </c>
      <c r="T44" s="16">
        <f t="shared" si="10"/>
        <v>533.90707964601768</v>
      </c>
    </row>
    <row r="45" spans="2:20">
      <c r="B45" s="10">
        <v>2006</v>
      </c>
      <c r="C45" s="2">
        <v>8548</v>
      </c>
      <c r="D45" s="4">
        <f t="shared" si="0"/>
        <v>1.3997627520759193E-2</v>
      </c>
      <c r="E45" s="2">
        <v>19993</v>
      </c>
      <c r="F45" s="4">
        <f t="shared" si="11"/>
        <v>-6.6083672860975853E-3</v>
      </c>
      <c r="G45" s="5">
        <f t="shared" si="1"/>
        <v>0.70050069004773008</v>
      </c>
      <c r="H45" s="16">
        <f t="shared" si="2"/>
        <v>28541.01399762752</v>
      </c>
      <c r="I45" s="2">
        <v>467</v>
      </c>
      <c r="J45" s="4">
        <f t="shared" si="3"/>
        <v>-3.711340206185567E-2</v>
      </c>
      <c r="K45" s="2">
        <v>1110</v>
      </c>
      <c r="L45" s="4">
        <f t="shared" si="4"/>
        <v>7.4540174249757993E-2</v>
      </c>
      <c r="M45" s="5">
        <f t="shared" si="5"/>
        <v>0.70388466934352467</v>
      </c>
      <c r="N45" s="16">
        <f t="shared" si="6"/>
        <v>1576.9628865979382</v>
      </c>
      <c r="O45" s="1">
        <v>206</v>
      </c>
      <c r="P45" s="4">
        <f t="shared" si="7"/>
        <v>4.8780487804878049E-3</v>
      </c>
      <c r="Q45" s="2">
        <v>368</v>
      </c>
      <c r="R45" s="4">
        <f t="shared" si="8"/>
        <v>0.11854103343465046</v>
      </c>
      <c r="S45" s="5">
        <f t="shared" si="9"/>
        <v>0.64110953420978833</v>
      </c>
      <c r="T45" s="16">
        <f t="shared" si="10"/>
        <v>574.00487804878048</v>
      </c>
    </row>
    <row r="46" spans="2:20" s="9" customFormat="1">
      <c r="B46" s="10">
        <v>2007</v>
      </c>
      <c r="C46" s="2">
        <v>8696</v>
      </c>
      <c r="D46" s="4">
        <f t="shared" si="0"/>
        <v>1.7313991576977071E-2</v>
      </c>
      <c r="E46" s="2">
        <v>20347</v>
      </c>
      <c r="F46" s="4">
        <f t="shared" si="11"/>
        <v>1.7706197169009154E-2</v>
      </c>
      <c r="G46" s="5">
        <f t="shared" si="1"/>
        <v>0.70058147815784133</v>
      </c>
      <c r="H46" s="16">
        <f>SUM(C46:E46)</f>
        <v>29043.017313991579</v>
      </c>
      <c r="I46" s="2">
        <v>485</v>
      </c>
      <c r="J46" s="4">
        <f t="shared" si="3"/>
        <v>3.8543897216274089E-2</v>
      </c>
      <c r="K46" s="2">
        <v>1090</v>
      </c>
      <c r="L46" s="4">
        <f t="shared" si="4"/>
        <v>-1.8018018018018018E-2</v>
      </c>
      <c r="M46" s="5">
        <f t="shared" si="5"/>
        <v>0.69204655608169752</v>
      </c>
      <c r="N46" s="16">
        <f>SUM(I46:K46)</f>
        <v>1575.0385438972162</v>
      </c>
      <c r="O46" s="1">
        <v>211</v>
      </c>
      <c r="P46" s="4">
        <f t="shared" si="7"/>
        <v>2.4271844660194174E-2</v>
      </c>
      <c r="Q46" s="2">
        <v>320</v>
      </c>
      <c r="R46" s="4">
        <f t="shared" si="8"/>
        <v>-0.13043478260869565</v>
      </c>
      <c r="S46" s="5">
        <f t="shared" si="9"/>
        <v>0.60260898977063926</v>
      </c>
      <c r="T46" s="16">
        <f t="shared" si="10"/>
        <v>531.02427184466023</v>
      </c>
    </row>
    <row r="47" spans="2:20" s="9" customFormat="1">
      <c r="B47" s="10">
        <v>2008</v>
      </c>
      <c r="C47" s="2">
        <v>8786</v>
      </c>
      <c r="D47" s="4">
        <f t="shared" si="0"/>
        <v>1.0349586016559338E-2</v>
      </c>
      <c r="E47" s="2">
        <v>20111</v>
      </c>
      <c r="F47" s="4">
        <f t="shared" si="11"/>
        <v>-1.1598761488180075E-2</v>
      </c>
      <c r="G47" s="5">
        <f t="shared" si="1"/>
        <v>0.6959545973630481</v>
      </c>
      <c r="H47" s="16">
        <v>28897</v>
      </c>
      <c r="I47" s="2">
        <v>512</v>
      </c>
      <c r="J47" s="4">
        <f t="shared" si="3"/>
        <v>5.5670103092783509E-2</v>
      </c>
      <c r="K47" s="2">
        <v>1059</v>
      </c>
      <c r="L47" s="4">
        <f t="shared" si="4"/>
        <v>-2.8440366972477066E-2</v>
      </c>
      <c r="M47" s="5">
        <f t="shared" si="5"/>
        <v>0.67409293443666451</v>
      </c>
      <c r="N47" s="16">
        <f>I47+K47</f>
        <v>1571</v>
      </c>
      <c r="O47" s="1">
        <v>193</v>
      </c>
      <c r="P47" s="4">
        <f t="shared" si="7"/>
        <v>-8.5308056872037921E-2</v>
      </c>
      <c r="Q47" s="2">
        <v>284</v>
      </c>
      <c r="R47" s="4">
        <f t="shared" si="8"/>
        <v>-0.1125</v>
      </c>
      <c r="S47" s="5">
        <f t="shared" si="9"/>
        <v>0.59549434059764084</v>
      </c>
      <c r="T47" s="16">
        <f t="shared" si="10"/>
        <v>476.91469194312799</v>
      </c>
    </row>
    <row r="48" spans="2:20" s="9" customFormat="1">
      <c r="B48" s="10">
        <v>2009</v>
      </c>
      <c r="C48" s="2">
        <v>8704</v>
      </c>
      <c r="D48" s="4">
        <f t="shared" si="0"/>
        <v>-9.3330298201684501E-3</v>
      </c>
      <c r="E48" s="2">
        <v>20116</v>
      </c>
      <c r="F48" s="4">
        <f>(E48-E47)/E47</f>
        <v>2.4862015812242055E-4</v>
      </c>
      <c r="G48" s="5">
        <f>(E48/H48)</f>
        <v>0.69798750867453152</v>
      </c>
      <c r="H48" s="16">
        <f>C48+E48</f>
        <v>28820</v>
      </c>
      <c r="I48" s="2">
        <v>535</v>
      </c>
      <c r="J48" s="4">
        <f t="shared" si="3"/>
        <v>4.4921875E-2</v>
      </c>
      <c r="K48" s="2">
        <v>1064</v>
      </c>
      <c r="L48" s="4">
        <f t="shared" si="4"/>
        <v>4.721435316336166E-3</v>
      </c>
      <c r="M48" s="5">
        <f t="shared" si="5"/>
        <v>0.66541588492808001</v>
      </c>
      <c r="N48" s="16">
        <f>I48+K48</f>
        <v>1599</v>
      </c>
      <c r="O48" s="1">
        <v>162</v>
      </c>
      <c r="P48" s="4">
        <f t="shared" si="7"/>
        <v>-0.16062176165803108</v>
      </c>
      <c r="Q48" s="2">
        <v>206</v>
      </c>
      <c r="R48" s="4">
        <f t="shared" si="8"/>
        <v>-0.27464788732394368</v>
      </c>
      <c r="S48" s="5">
        <f t="shared" si="9"/>
        <v>0.55978260869565222</v>
      </c>
      <c r="T48" s="16">
        <f>O48+Q48</f>
        <v>368</v>
      </c>
    </row>
    <row r="49" spans="2:20" s="9" customFormat="1">
      <c r="B49" s="10">
        <v>2010</v>
      </c>
      <c r="C49" s="2">
        <v>8858</v>
      </c>
      <c r="D49" s="4">
        <f>(C49-C48)/C48</f>
        <v>1.7693014705882353E-2</v>
      </c>
      <c r="E49" s="2">
        <v>20142</v>
      </c>
      <c r="F49" s="4">
        <f>(E49-E48)/E48</f>
        <v>1.2925034798170611E-3</v>
      </c>
      <c r="G49" s="5">
        <f>(E49/H49)</f>
        <v>0.69455172413793098</v>
      </c>
      <c r="H49" s="16">
        <f>C49+E49</f>
        <v>29000</v>
      </c>
      <c r="I49" s="2">
        <v>476</v>
      </c>
      <c r="J49" s="4">
        <f>(I49-I48)/I48</f>
        <v>-0.1102803738317757</v>
      </c>
      <c r="K49" s="2">
        <v>977</v>
      </c>
      <c r="L49" s="4">
        <f>(K49-K48)/K48</f>
        <v>-8.1766917293233085E-2</v>
      </c>
      <c r="M49" s="5">
        <f>K49/N49</f>
        <v>0.67240192704748791</v>
      </c>
      <c r="N49" s="16">
        <f>I49+K49</f>
        <v>1453</v>
      </c>
      <c r="O49" s="1">
        <v>234</v>
      </c>
      <c r="P49" s="4">
        <f>(O49-O48)/O48</f>
        <v>0.44444444444444442</v>
      </c>
      <c r="Q49" s="2">
        <v>378</v>
      </c>
      <c r="R49" s="4">
        <f>(Q49-Q48)/Q48</f>
        <v>0.83495145631067957</v>
      </c>
      <c r="S49" s="5">
        <f>Q49/T49</f>
        <v>0.61764705882352944</v>
      </c>
      <c r="T49" s="16">
        <f>O49+Q49</f>
        <v>612</v>
      </c>
    </row>
    <row r="50" spans="2:20" s="9" customFormat="1">
      <c r="B50" s="10">
        <v>2011</v>
      </c>
      <c r="C50" s="2">
        <v>8988</v>
      </c>
      <c r="D50" s="4">
        <f>(C50-C49)/C49</f>
        <v>1.4675999096861594E-2</v>
      </c>
      <c r="E50" s="2">
        <v>20626</v>
      </c>
      <c r="F50" s="4">
        <f>(E50-E49)/E49</f>
        <v>2.4029391321616522E-2</v>
      </c>
      <c r="G50" s="5">
        <f>(E50/H50)</f>
        <v>0.69649490106030931</v>
      </c>
      <c r="H50" s="16">
        <f>C50+E50</f>
        <v>29614</v>
      </c>
      <c r="I50" s="2">
        <v>567</v>
      </c>
      <c r="J50" s="4">
        <f>(I50-I49)/I49</f>
        <v>0.19117647058823528</v>
      </c>
      <c r="K50" s="2">
        <v>1073</v>
      </c>
      <c r="L50" s="4">
        <f>(K50-K49)/K49</f>
        <v>9.8259979529170927E-2</v>
      </c>
      <c r="M50" s="5">
        <f>K50/N50</f>
        <v>0.65426829268292686</v>
      </c>
      <c r="N50" s="16">
        <f>I50+K50</f>
        <v>1640</v>
      </c>
      <c r="O50" s="1">
        <v>254</v>
      </c>
      <c r="P50" s="4">
        <f>(O50-O49)/O49</f>
        <v>8.5470085470085472E-2</v>
      </c>
      <c r="Q50" s="2">
        <v>402</v>
      </c>
      <c r="R50" s="4">
        <f>(Q50-Q49)/Q49</f>
        <v>6.3492063492063489E-2</v>
      </c>
      <c r="S50" s="5">
        <f>Q50/T50</f>
        <v>0.61280487804878048</v>
      </c>
      <c r="T50" s="16">
        <f>O50+Q50</f>
        <v>656</v>
      </c>
    </row>
    <row r="51" spans="2:20" s="9" customFormat="1">
      <c r="B51" s="10">
        <v>2012</v>
      </c>
      <c r="C51" s="2">
        <v>9433</v>
      </c>
      <c r="D51" s="4">
        <f>(C51-C50)/C50</f>
        <v>4.9510458388963063E-2</v>
      </c>
      <c r="E51" s="2">
        <v>21169</v>
      </c>
      <c r="F51" s="4">
        <f>(E51-E50)/E50</f>
        <v>2.6325996315330166E-2</v>
      </c>
      <c r="G51" s="5">
        <f>(E51/H51)</f>
        <v>0.69175217306058423</v>
      </c>
      <c r="H51" s="16">
        <f>C51+E51</f>
        <v>30602</v>
      </c>
      <c r="I51" s="2">
        <v>633</v>
      </c>
      <c r="J51" s="4">
        <f>(I51-I50)/I50</f>
        <v>0.1164021164021164</v>
      </c>
      <c r="K51" s="2">
        <v>1177</v>
      </c>
      <c r="L51" s="4">
        <f>(K51-K50)/K50</f>
        <v>9.6924510717614168E-2</v>
      </c>
      <c r="M51" s="5">
        <f>K51/N51</f>
        <v>0.65027624309392262</v>
      </c>
      <c r="N51" s="16">
        <f>I51+K51</f>
        <v>1810</v>
      </c>
      <c r="O51" s="1">
        <v>262</v>
      </c>
      <c r="P51" s="4">
        <f>(O51-O50)/O50</f>
        <v>3.1496062992125984E-2</v>
      </c>
      <c r="Q51" s="2">
        <v>395</v>
      </c>
      <c r="R51" s="4">
        <f>(Q51-Q50)/Q50</f>
        <v>-1.7412935323383085E-2</v>
      </c>
      <c r="S51" s="5"/>
      <c r="T51" s="16">
        <v>631</v>
      </c>
    </row>
    <row r="52" spans="2:20" s="11" customFormat="1" ht="21.75" customHeight="1" thickBot="1">
      <c r="B52" s="23" t="s">
        <v>7</v>
      </c>
      <c r="C52" s="13">
        <f>AVERAGE(C5:C51)</f>
        <v>8025.1489361702124</v>
      </c>
      <c r="D52" s="13">
        <f>AVERAGE(D5:D51)</f>
        <v>1.3974074887297423E-2</v>
      </c>
      <c r="E52" s="13">
        <f>AVERAGE(E5:E51)</f>
        <v>15557.617021276596</v>
      </c>
      <c r="F52" s="14">
        <f>AVERAGE(F6:F51)</f>
        <v>2.1655377108428398E-2</v>
      </c>
      <c r="G52" s="14">
        <f>AVERAGE(G5:G51)</f>
        <v>0.66458909928722565</v>
      </c>
      <c r="H52" s="24">
        <f>AVERAGE(H5:H51)</f>
        <v>23582.777870455666</v>
      </c>
      <c r="I52" s="13">
        <f>AVERAGE(I5:I51)</f>
        <v>706.08510638297878</v>
      </c>
      <c r="J52" s="14">
        <f>AVERAGE(J6:J51)</f>
        <v>4.7223542582305886E-3</v>
      </c>
      <c r="K52" s="13">
        <f>AVERAGE(K5:K51)</f>
        <v>867.72340425531911</v>
      </c>
      <c r="L52" s="14">
        <f>AVERAGE(L6:L51)</f>
        <v>3.5174138705894184E-2</v>
      </c>
      <c r="M52" s="14">
        <f>AVERAGE(M5:M51)</f>
        <v>0.54933101793809647</v>
      </c>
      <c r="N52" s="24">
        <f>AVERAGE(N5:N51)</f>
        <v>1573.8067944277582</v>
      </c>
      <c r="O52" s="13">
        <f>AVERAGE(O5:O51)</f>
        <v>298.85106382978722</v>
      </c>
      <c r="P52" s="15">
        <f>AVERAGE(P6:P51)</f>
        <v>1.1235536097670102E-2</v>
      </c>
      <c r="Q52" s="13">
        <f>AVERAGE(Q5:Q51)</f>
        <v>244.74468085106383</v>
      </c>
      <c r="R52" s="15">
        <f>AVERAGE(R6:R51)</f>
        <v>6.44703698032877E-2</v>
      </c>
      <c r="S52" s="14">
        <f>AVERAGE(S5:S51)</f>
        <v>0.44260547946278744</v>
      </c>
      <c r="T52" s="24">
        <f>AVERAGE(T5:T51)</f>
        <v>543.04502225168608</v>
      </c>
    </row>
    <row r="55" spans="2:20" ht="35.25" customHeight="1">
      <c r="B55" s="30" t="s">
        <v>11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"/>
    </row>
  </sheetData>
  <mergeCells count="13">
    <mergeCell ref="O2:T2"/>
    <mergeCell ref="C2:H2"/>
    <mergeCell ref="H3:H4"/>
    <mergeCell ref="I2:N2"/>
    <mergeCell ref="N3:N4"/>
    <mergeCell ref="O3:P3"/>
    <mergeCell ref="Q3:S3"/>
    <mergeCell ref="T3:T4"/>
    <mergeCell ref="B55:R55"/>
    <mergeCell ref="C3:D3"/>
    <mergeCell ref="E3:F3"/>
    <mergeCell ref="I3:J3"/>
    <mergeCell ref="K3:M3"/>
  </mergeCells>
  <phoneticPr fontId="0" type="noConversion"/>
  <pageMargins left="0.43" right="0.42" top="0.49" bottom="0.49" header="0.5" footer="0.5"/>
  <pageSetup scale="80" orientation="portrait" r:id="rId1"/>
  <headerFooter alignWithMargins="0"/>
  <rowBreaks count="2" manualBreakCount="2">
    <brk id="55" max="16383" man="1"/>
    <brk id="108" max="16383" man="1"/>
  </rowBreaks>
  <colBreaks count="1" manualBreakCount="1">
    <brk id="10" max="1048575" man="1"/>
  </colBreaks>
  <drawing r:id="rId2"/>
  <webPublishItems count="1">
    <webPublishItem id="8862" divId="1DBJ01__8862" sourceType="sheet" destinationFile="H:\Web sites\Pct degrees women chart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and Charts</vt:lpstr>
    </vt:vector>
  </TitlesOfParts>
  <Company>American Sociological Assn.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webpage soc degrees by gender</dc:title>
  <dc:subject>XLS</dc:subject>
  <dc:creator>Michael Kisielewski</dc:creator>
  <cp:lastModifiedBy>Kisielewski</cp:lastModifiedBy>
  <cp:lastPrinted>2008-04-14T16:18:59Z</cp:lastPrinted>
  <dcterms:created xsi:type="dcterms:W3CDTF">2003-09-22T18:26:56Z</dcterms:created>
  <dcterms:modified xsi:type="dcterms:W3CDTF">2014-02-04T20:06:10Z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